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SParker.HKW\Box Sync\MMDP\1. USAID MMDP\Procurement\Calculator - TT and LF MMDP\0. Final - May 2019\"/>
    </mc:Choice>
  </mc:AlternateContent>
  <xr:revisionPtr revIDLastSave="0" documentId="8_{82BF6706-065F-407C-A49F-CB23395608C5}" xr6:coauthVersionLast="36" xr6:coauthVersionMax="36" xr10:uidLastSave="{00000000-0000-0000-0000-000000000000}"/>
  <bookViews>
    <workbookView xWindow="8190" yWindow="630" windowWidth="10050" windowHeight="10160" tabRatio="674" xr2:uid="{00000000-000D-0000-FFFF-FFFF00000000}"/>
  </bookViews>
  <sheets>
    <sheet name="Introduction" sheetId="3" r:id="rId1"/>
    <sheet name="Hydrocele_Hernia Surgery" sheetId="2" r:id="rId2"/>
    <sheet name="Sheet1" sheetId="4" state="hidden" r:id="rId3"/>
  </sheets>
  <definedNames>
    <definedName name="Anti">Sheet1!$A$14:$A$15</definedName>
    <definedName name="Antibiotic">Sheet1!$A$6:$A$6</definedName>
    <definedName name="Antibioticdrug">Sheet1!$A$14:$A$15</definedName>
    <definedName name="AntibioticDrugs">Sheet1!$A$14:$A$15</definedName>
    <definedName name="Antibiotics">Sheet1!$A$14:$A$15</definedName>
    <definedName name="_xlnm.Print_Area" localSheetId="0">Introduction!$A$1:$N$35</definedName>
  </definedNames>
  <calcPr calcId="19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K12" i="2" l="1"/>
  <c r="K13" i="2"/>
  <c r="K14" i="2"/>
  <c r="K15" i="2"/>
  <c r="K16" i="2"/>
  <c r="K17" i="2"/>
  <c r="L16" i="2"/>
  <c r="D25" i="2"/>
  <c r="D37" i="2"/>
  <c r="K9" i="2"/>
  <c r="L9" i="2"/>
  <c r="P9" i="2"/>
  <c r="D36" i="2"/>
  <c r="D35" i="2"/>
  <c r="D38" i="2"/>
  <c r="D39" i="2"/>
  <c r="L13" i="2"/>
  <c r="P13" i="2"/>
  <c r="L12" i="2"/>
  <c r="P12" i="2"/>
  <c r="K11" i="2"/>
  <c r="L11" i="2"/>
  <c r="P11" i="2"/>
  <c r="K10" i="2"/>
  <c r="L10" i="2"/>
  <c r="P10" i="2"/>
  <c r="D33" i="2"/>
  <c r="D31" i="2"/>
  <c r="D30" i="2"/>
  <c r="L14" i="2"/>
  <c r="P14" i="2"/>
  <c r="L17" i="2"/>
  <c r="P17" i="2"/>
  <c r="D41" i="2"/>
  <c r="L15" i="2"/>
  <c r="P15" i="2"/>
  <c r="D26" i="2"/>
  <c r="D29" i="2"/>
  <c r="D32" i="2"/>
  <c r="D34" i="2"/>
  <c r="D27" i="2"/>
  <c r="D28" i="2"/>
  <c r="D40" i="2"/>
  <c r="P16" i="2"/>
</calcChain>
</file>

<file path=xl/sharedStrings.xml><?xml version="1.0" encoding="utf-8"?>
<sst xmlns="http://schemas.openxmlformats.org/spreadsheetml/2006/main" count="157" uniqueCount="122">
  <si>
    <t>ml</t>
  </si>
  <si>
    <t>mg</t>
  </si>
  <si>
    <t>SI Units</t>
  </si>
  <si>
    <t>Pethidine</t>
  </si>
  <si>
    <t>Strength</t>
  </si>
  <si>
    <t>Form</t>
  </si>
  <si>
    <t>Dose per Day</t>
  </si>
  <si>
    <t>Units per Dose</t>
  </si>
  <si>
    <t>Global Procurement</t>
  </si>
  <si>
    <t>Tablet</t>
  </si>
  <si>
    <t>Dose per Patient</t>
  </si>
  <si>
    <t>Duration in Days</t>
  </si>
  <si>
    <t>Injection</t>
  </si>
  <si>
    <t>100mg/2ml</t>
  </si>
  <si>
    <t>Total number of packages to order</t>
  </si>
  <si>
    <t>vials</t>
  </si>
  <si>
    <t>Number Needed per Patient</t>
  </si>
  <si>
    <t>Total Needed</t>
  </si>
  <si>
    <t>This form was developed by the Morbidity Management and Disability Prevention for Blinding Trachoma and Lymphatic Filariasis (MMDP) Project team at Helen Keller International, with funding from the US Agency for International Development under cooperative agreement No. AID-OAA-A-14-00054.</t>
  </si>
  <si>
    <t>ml vial</t>
  </si>
  <si>
    <t>mg vial</t>
  </si>
  <si>
    <t>Procurement Calculation Tool for the USAID MMDP Project</t>
  </si>
  <si>
    <t>Ciprofloxacin</t>
  </si>
  <si>
    <t>Glucose Solution</t>
  </si>
  <si>
    <t>Saline Solution OR Ringer's Lactate</t>
  </si>
  <si>
    <t>Bag/bottle</t>
  </si>
  <si>
    <t>bags</t>
  </si>
  <si>
    <t>Hydrocele Surgery</t>
  </si>
  <si>
    <t>bag/bottle</t>
  </si>
  <si>
    <t>ml bottle</t>
  </si>
  <si>
    <t>bottles</t>
  </si>
  <si>
    <t>Surgical blade handle</t>
  </si>
  <si>
    <t>Mayo scissors</t>
  </si>
  <si>
    <t>Allis clamps</t>
  </si>
  <si>
    <t>Drug Name</t>
  </si>
  <si>
    <t>Infection Control Items</t>
  </si>
  <si>
    <t>Hand Hygiene</t>
  </si>
  <si>
    <t>Soap</t>
  </si>
  <si>
    <t>Hand sanitizer solution</t>
  </si>
  <si>
    <t>Health Care Waste Management Tips</t>
  </si>
  <si>
    <t>Number of Targeted Hydrocele Surgeries (patients)</t>
  </si>
  <si>
    <t>Estimated percent of hydrocele-hernia comorbidity</t>
  </si>
  <si>
    <t>Type of Package (Recommended)</t>
  </si>
  <si>
    <t>packs</t>
  </si>
  <si>
    <r>
      <t xml:space="preserve">Questions about this form may be sent to: </t>
    </r>
    <r>
      <rPr>
        <i/>
        <sz val="12"/>
        <color theme="1"/>
        <rFont val="Calibri"/>
        <family val="2"/>
        <scheme val="minor"/>
      </rPr>
      <t>MMDPproject@hki.org</t>
    </r>
  </si>
  <si>
    <r>
      <t>Total</t>
    </r>
    <r>
      <rPr>
        <b/>
        <sz val="12"/>
        <color rgb="FFFF0000"/>
        <rFont val="Calibri"/>
        <family val="2"/>
        <scheme val="minor"/>
      </rPr>
      <t xml:space="preserve"> </t>
    </r>
    <r>
      <rPr>
        <b/>
        <sz val="12"/>
        <color theme="1"/>
        <rFont val="Calibri"/>
        <family val="2"/>
        <scheme val="minor"/>
      </rPr>
      <t>per Patient</t>
    </r>
  </si>
  <si>
    <t>Total Units Needed for Targeted Surgeries</t>
  </si>
  <si>
    <t>Hydrocele (and Hernia) Surgery Requirements</t>
  </si>
  <si>
    <t>Amoxicillin</t>
  </si>
  <si>
    <t>Consumables</t>
  </si>
  <si>
    <t>Syringe Luer lock (10 mL)</t>
  </si>
  <si>
    <t>Syringe Luer lock (60 mL)</t>
  </si>
  <si>
    <t>Syringe catheter tip (60 mL)</t>
  </si>
  <si>
    <t>Needle (18-gauge)</t>
  </si>
  <si>
    <t xml:space="preserve">Needle (24-gauge) </t>
  </si>
  <si>
    <t>Surgical blades (size 15)</t>
  </si>
  <si>
    <t>Gauze (sterile, in packs)</t>
  </si>
  <si>
    <t>Surgical mesh if available (for hernia)</t>
  </si>
  <si>
    <t>Medical Tape</t>
  </si>
  <si>
    <t xml:space="preserve">Sponge forceps </t>
  </si>
  <si>
    <t>Dissecting forceps, toothed</t>
  </si>
  <si>
    <t>Dissecting forceps, non-toothed</t>
  </si>
  <si>
    <t>Towel clips</t>
  </si>
  <si>
    <t>Metzenbaum scissors</t>
  </si>
  <si>
    <t xml:space="preserve">Curved artery forceps </t>
  </si>
  <si>
    <t>Straight artery forceps</t>
  </si>
  <si>
    <t>Needle holder</t>
  </si>
  <si>
    <t>Kidney basin</t>
  </si>
  <si>
    <t xml:space="preserve">Small steel cup </t>
  </si>
  <si>
    <t>Retractors (army/navy)</t>
  </si>
  <si>
    <t>Self-retaining retractor (hernia)</t>
  </si>
  <si>
    <t>Povidone Iodine Solution or chlorhexidine</t>
  </si>
  <si>
    <t>Most other surgical waste can be incinerated</t>
  </si>
  <si>
    <t>Surgical gloves for surgeon and assistant</t>
  </si>
  <si>
    <t>Sterile trolley towel and back table cover</t>
  </si>
  <si>
    <t>Suction tubing &amp; canister (recommended)</t>
  </si>
  <si>
    <t>Sterile wound drapes</t>
  </si>
  <si>
    <t>g</t>
  </si>
  <si>
    <t>1g/15ml</t>
  </si>
  <si>
    <t>mg/2ml vial</t>
  </si>
  <si>
    <t>g/15ml vial</t>
  </si>
  <si>
    <t>80mg/2ml</t>
  </si>
  <si>
    <t>caps blister pk</t>
  </si>
  <si>
    <t>Hydrocele Surgery Kit Components (Durable/Reusable Goods)</t>
  </si>
  <si>
    <t>Total needed per surgery</t>
  </si>
  <si>
    <t>Estimated percent of bilateral hydroceles</t>
  </si>
  <si>
    <t>(opened as necessary)</t>
  </si>
  <si>
    <t xml:space="preserve">Diazepam </t>
  </si>
  <si>
    <r>
      <t>Lidocaine</t>
    </r>
    <r>
      <rPr>
        <sz val="10"/>
        <color theme="1"/>
        <rFont val="Calibri"/>
        <family val="2"/>
        <scheme val="minor"/>
      </rPr>
      <t xml:space="preserve">* </t>
    </r>
  </si>
  <si>
    <r>
      <t xml:space="preserve">Aminoglycoside </t>
    </r>
    <r>
      <rPr>
        <sz val="10"/>
        <color theme="1"/>
        <rFont val="Calibri"/>
        <family val="2"/>
        <scheme val="minor"/>
      </rPr>
      <t>(for use with Cephalosporin)***</t>
    </r>
  </si>
  <si>
    <r>
      <t>Diclofenac</t>
    </r>
    <r>
      <rPr>
        <sz val="10"/>
        <color theme="1"/>
        <rFont val="Calibri"/>
        <family val="2"/>
        <scheme val="minor"/>
      </rPr>
      <t>****</t>
    </r>
  </si>
  <si>
    <t xml:space="preserve">Suture: absorbable braided polyglactin (Vicryl, Dexon) 2–0, 3–0, 4–0 </t>
  </si>
  <si>
    <t>%</t>
  </si>
  <si>
    <t>Masks for surgeon and assistant</t>
  </si>
  <si>
    <r>
      <t>Elastic bandage or crepe gauze</t>
    </r>
    <r>
      <rPr>
        <sz val="10"/>
        <color rgb="FF000000"/>
        <rFont val="Calibri"/>
        <family val="2"/>
        <scheme val="minor"/>
      </rPr>
      <t>**</t>
    </r>
  </si>
  <si>
    <t>Sterile wound towels</t>
  </si>
  <si>
    <r>
      <t>Sterile surgical gowns for surgeons</t>
    </r>
    <r>
      <rPr>
        <sz val="10"/>
        <color theme="1"/>
        <rFont val="Calibri"/>
        <family val="2"/>
        <scheme val="minor"/>
      </rPr>
      <t>*</t>
    </r>
  </si>
  <si>
    <t>Caps for surgeon and assistant</t>
  </si>
  <si>
    <t>Care of surgical instruments: Cleaning &amp; Decontamination before Sterilization</t>
  </si>
  <si>
    <t>Non-permeable apron for surgeons</t>
  </si>
  <si>
    <t>Last Revised: May 2019</t>
  </si>
  <si>
    <t>Plastic bags of 2 different colors to facilitate segregation of contaminated/ non contaminated waste. Contaminated waste should be disposed of according to infectious disease protocols.</t>
  </si>
  <si>
    <t>A Sharps "safe" disposal box should be available at all times at each surgery location and should be regulary replaced when getting full.</t>
  </si>
  <si>
    <r>
      <rPr>
        <b/>
        <i/>
        <sz val="10"/>
        <rFont val="Calibri"/>
        <family val="2"/>
        <scheme val="minor"/>
      </rPr>
      <t>Note:</t>
    </r>
    <r>
      <rPr>
        <sz val="10"/>
        <rFont val="Calibri"/>
        <family val="2"/>
        <scheme val="minor"/>
      </rPr>
      <t xml:space="preserve"> The elements in this table are for informational purposes as part of the minimum requirements for the proper functioning of a surgical health facility.</t>
    </r>
  </si>
  <si>
    <t>Detergent and water with brush for cleaning instruments. The use of bleach is not recommended for disinfection. Instruments should not be soaked in bleach during sterilization.</t>
  </si>
  <si>
    <r>
      <t xml:space="preserve">First generation Cephalosporin </t>
    </r>
    <r>
      <rPr>
        <sz val="10"/>
        <color theme="1"/>
        <rFont val="Calibri"/>
        <family val="2"/>
        <scheme val="minor"/>
      </rPr>
      <t>(e.g., cephalexin) for use with Aminoglycoside**</t>
    </r>
  </si>
  <si>
    <t>* 2% Lidocaine OR 2% Lidocaine with 1:200 000 epinephrine OR 50:50 mix of 1% lidocaine and 0.25% bupivacaine.</t>
  </si>
  <si>
    <t>** Additional antibiotics may be prescribed at the surgeon's discretion in accordance with local antibiotic protocols.</t>
  </si>
  <si>
    <t>Bottle</t>
  </si>
  <si>
    <t>Disinfectant to decontaminate instruments.</t>
  </si>
  <si>
    <t>Autoclave or dry heat to sterilize instruments.</t>
  </si>
  <si>
    <t>Protection equipment for health worker who handles the waste (at minimum, gloves).</t>
  </si>
  <si>
    <t>* If a scrub nurse is present, add 1 to all surgeon quantities. There are generally two types of gowns: disposable gowns are properly disposed of after each surgery, and reusable gowns are sterilized after each surgery and then reused. The total above can be used for planning in either case.</t>
  </si>
  <si>
    <t>**1 needed at time of surgery; 1 needed on each day of bandage change (days 3, 5, 7 post-surgery). In addition, gauze and gloves will be needed for post-operative dressing change.</t>
  </si>
  <si>
    <t>.</t>
  </si>
  <si>
    <t>***Dosage depends on which aminoglycoside is used (e.g., gentamicin or other). Selection of aminogylcoside should consider local antibiotic resistance patterns. Once drug is selected, adjust dosing accordingly. Dosage provided in the above table is based on an average 60kg adult male.</t>
  </si>
  <si>
    <r>
      <t xml:space="preserve">This form was developed to assist with the procurement of pharmaceuticals as well as disposable and durable goods necessary to support USAID-funded MMDP Project activities. This tool simplifies and standardizes the calculation for determining the quantity of supplies recommended for use during hydrocele surgery as outlined in the World Health Organization's 2019 report from an informal consultation among experts titled </t>
    </r>
    <r>
      <rPr>
        <i/>
        <sz val="12"/>
        <rFont val="Calibri"/>
        <family val="2"/>
        <scheme val="minor"/>
      </rPr>
      <t>Surgical Approaches to the Urogenital Manifestations of Lymphatic Filariasis</t>
    </r>
    <r>
      <rPr>
        <sz val="12"/>
        <rFont val="Calibri"/>
        <family val="2"/>
        <scheme val="minor"/>
      </rPr>
      <t>. Funding sources will vary by country and project, and this tool is a guide for identifying procurement needs.</t>
    </r>
  </si>
  <si>
    <t>To use the tool, simply input the country-specific information into the yellow cells at the top of the sheet. To account for all procurement needs, surgery targets should also include surgeries conducted during surgeon training. To facilitate completion of information and avoid entry error, the cells in the tables on the next sheet are automatically populated based on information entered in the yellow cells at the top of the sheet. To protect these formulas, the sheets are locked. Please note that the addition, editing, or deletion of cells or any other information in this form might disrupt automatic calculations and cause the form to yield inaccurate results.</t>
  </si>
  <si>
    <t>**** Not to be used before surgery, only after surgery. Alternatively, use acetaminophen.</t>
  </si>
  <si>
    <t>4–0 Monocryl or Vicryl Rapid for skin (for hernia)</t>
  </si>
  <si>
    <r>
      <t xml:space="preserve">In addition, the calculations for </t>
    </r>
    <r>
      <rPr>
        <i/>
        <sz val="12"/>
        <color theme="1"/>
        <rFont val="Calibri"/>
        <family val="2"/>
        <scheme val="minor"/>
      </rPr>
      <t>Total number of packages to order</t>
    </r>
    <r>
      <rPr>
        <sz val="12"/>
        <color theme="1"/>
        <rFont val="Calibri"/>
        <family val="2"/>
        <scheme val="minor"/>
      </rPr>
      <t xml:space="preserve"> automatically increase the estimated need by a small percentage, to account for potential losses.</t>
    </r>
  </si>
  <si>
    <t>Polypropylene (non absorbable) 2-0 suture (for hernia)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</si>
</sst>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b/>
      <sz val="12"/>
      <color rgb="FF000000"/>
      <name val="Calibri"/>
      <family val="2"/>
      <scheme val="minor"/>
    </font>
    <font>
      <sz val="12"/>
      <color rgb="FF000000"/>
      <name val="Calibri"/>
      <family val="2"/>
      <scheme val="minor"/>
    </font>
    <font>
      <b/>
      <sz val="18"/>
      <color theme="4" tint="-0.499984740745262"/>
      <name val="Calibri"/>
      <family val="2"/>
      <scheme val="minor"/>
    </font>
    <font>
      <sz val="12"/>
      <color theme="1"/>
      <name val="Gill Sans MT"/>
      <family val="2"/>
    </font>
    <font>
      <b/>
      <i/>
      <sz val="11"/>
      <color theme="1"/>
      <name val="Calibri"/>
      <family val="2"/>
      <scheme val="minor"/>
    </font>
    <font>
      <b/>
      <sz val="18"/>
      <color theme="1"/>
      <name val="Calibri"/>
      <family val="2"/>
      <scheme val="minor"/>
    </font>
    <font>
      <sz val="12"/>
      <name val="Calibri"/>
      <family val="2"/>
      <scheme val="minor"/>
    </font>
    <font>
      <i/>
      <sz val="12"/>
      <name val="Calibri"/>
      <family val="2"/>
      <scheme val="minor"/>
    </font>
    <font>
      <sz val="12"/>
      <color rgb="FF000000"/>
      <name val="Times New Roman"/>
      <family val="1"/>
    </font>
    <font>
      <b/>
      <sz val="12"/>
      <name val="Calibri"/>
      <family val="2"/>
      <scheme val="minor"/>
    </font>
    <font>
      <i/>
      <sz val="12"/>
      <color theme="1"/>
      <name val="Calibri"/>
      <family val="2"/>
      <scheme val="minor"/>
    </font>
    <font>
      <b/>
      <sz val="12"/>
      <color rgb="FFFF0000"/>
      <name val="Calibri"/>
      <family val="2"/>
      <scheme val="minor"/>
    </font>
    <font>
      <b/>
      <sz val="11"/>
      <color rgb="FF000000"/>
      <name val="Calibri"/>
      <family val="2"/>
      <scheme val="minor"/>
    </font>
    <font>
      <sz val="10"/>
      <color theme="1"/>
      <name val="Calibri"/>
      <family val="2"/>
      <scheme val="minor"/>
    </font>
    <font>
      <sz val="10"/>
      <color rgb="FF000000"/>
      <name val="Calibri"/>
      <family val="2"/>
      <scheme val="minor"/>
    </font>
    <font>
      <sz val="10"/>
      <name val="Calibri"/>
      <family val="2"/>
      <scheme val="minor"/>
    </font>
    <font>
      <b/>
      <sz val="11.5"/>
      <color theme="1"/>
      <name val="Calibri"/>
      <family val="2"/>
      <scheme val="minor"/>
    </font>
    <font>
      <b/>
      <i/>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59999389629810485"/>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top/>
      <bottom/>
      <diagonal/>
    </border>
    <border>
      <left/>
      <right style="medium">
        <color auto="1"/>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s>
  <cellStyleXfs count="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56">
    <xf numFmtId="0" fontId="0" fillId="0" borderId="0" xfId="0"/>
    <xf numFmtId="0" fontId="1" fillId="0" borderId="0" xfId="0" applyFont="1"/>
    <xf numFmtId="0" fontId="0" fillId="0" borderId="0" xfId="0" applyAlignment="1">
      <alignment horizontal="right"/>
    </xf>
    <xf numFmtId="0" fontId="0" fillId="2" borderId="0" xfId="0" applyFill="1"/>
    <xf numFmtId="0" fontId="1" fillId="3" borderId="0" xfId="0" applyFont="1" applyFill="1" applyBorder="1" applyAlignment="1">
      <alignment horizontal="center"/>
    </xf>
    <xf numFmtId="0" fontId="0" fillId="2" borderId="0" xfId="0" applyFill="1" applyBorder="1"/>
    <xf numFmtId="0" fontId="0" fillId="2" borderId="0" xfId="0" applyFill="1" applyBorder="1" applyAlignment="1">
      <alignment horizontal="right"/>
    </xf>
    <xf numFmtId="0" fontId="4" fillId="0" borderId="0" xfId="0" applyFont="1"/>
    <xf numFmtId="0" fontId="1" fillId="0" borderId="3" xfId="0" applyFont="1" applyBorder="1" applyAlignment="1"/>
    <xf numFmtId="0" fontId="1" fillId="3" borderId="4" xfId="0" applyFont="1" applyFill="1" applyBorder="1"/>
    <xf numFmtId="0" fontId="1" fillId="3" borderId="5" xfId="0" applyFont="1" applyFill="1" applyBorder="1" applyAlignment="1">
      <alignment horizontal="center"/>
    </xf>
    <xf numFmtId="0" fontId="1" fillId="3" borderId="8" xfId="0" applyFont="1" applyFill="1" applyBorder="1"/>
    <xf numFmtId="0" fontId="0" fillId="0" borderId="0" xfId="0" applyFont="1"/>
    <xf numFmtId="0" fontId="0" fillId="5" borderId="0" xfId="0" applyFill="1" applyBorder="1"/>
    <xf numFmtId="0" fontId="8" fillId="5" borderId="0" xfId="0" applyFont="1" applyFill="1" applyBorder="1" applyAlignment="1">
      <alignment horizontal="center" vertical="top" wrapText="1"/>
    </xf>
    <xf numFmtId="0" fontId="0" fillId="2" borderId="0" xfId="0" applyFill="1" applyBorder="1" applyAlignment="1">
      <alignment wrapText="1"/>
    </xf>
    <xf numFmtId="9" fontId="0" fillId="2" borderId="0" xfId="0" applyNumberFormat="1" applyFill="1" applyBorder="1" applyAlignment="1">
      <alignment horizontal="right"/>
    </xf>
    <xf numFmtId="0" fontId="0" fillId="0" borderId="0" xfId="0" applyAlignment="1">
      <alignment vertical="center" wrapText="1"/>
    </xf>
    <xf numFmtId="0" fontId="0" fillId="0" borderId="0" xfId="0" applyAlignment="1">
      <alignment vertical="center"/>
    </xf>
    <xf numFmtId="0" fontId="1" fillId="6" borderId="2"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0" xfId="0" applyFont="1" applyFill="1"/>
    <xf numFmtId="0" fontId="0" fillId="0" borderId="0" xfId="0" applyBorder="1"/>
    <xf numFmtId="0" fontId="0" fillId="0" borderId="0" xfId="0" applyFill="1" applyBorder="1" applyAlignment="1">
      <alignment horizontal="right"/>
    </xf>
    <xf numFmtId="0" fontId="11" fillId="2" borderId="0" xfId="0" applyFont="1" applyFill="1" applyBorder="1" applyAlignment="1">
      <alignment horizontal="left" wrapText="1"/>
    </xf>
    <xf numFmtId="0" fontId="13" fillId="0" borderId="0" xfId="0" applyFont="1" applyBorder="1" applyAlignment="1">
      <alignment horizontal="justify" vertical="center" wrapText="1"/>
    </xf>
    <xf numFmtId="0" fontId="0" fillId="2" borderId="0" xfId="0" applyFill="1" applyBorder="1" applyAlignment="1">
      <alignment horizontal="left" wrapText="1"/>
    </xf>
    <xf numFmtId="0" fontId="0" fillId="2" borderId="0" xfId="0" applyFont="1" applyFill="1"/>
    <xf numFmtId="0" fontId="0" fillId="0" borderId="11" xfId="0" applyBorder="1"/>
    <xf numFmtId="0" fontId="1" fillId="4" borderId="12" xfId="0" applyFont="1" applyFill="1" applyBorder="1" applyAlignment="1" applyProtection="1">
      <protection locked="0"/>
    </xf>
    <xf numFmtId="0" fontId="1" fillId="2" borderId="0" xfId="0" applyFont="1" applyFill="1" applyBorder="1" applyAlignment="1" applyProtection="1">
      <protection locked="0"/>
    </xf>
    <xf numFmtId="0" fontId="1" fillId="2" borderId="9" xfId="0" applyFont="1" applyFill="1" applyBorder="1" applyAlignment="1" applyProtection="1">
      <protection locked="0"/>
    </xf>
    <xf numFmtId="0" fontId="1" fillId="0" borderId="0" xfId="0" applyFont="1" applyFill="1" applyBorder="1" applyAlignment="1">
      <alignment vertical="center" wrapText="1"/>
    </xf>
    <xf numFmtId="0" fontId="1" fillId="0" borderId="0" xfId="0" applyFont="1" applyFill="1" applyBorder="1"/>
    <xf numFmtId="0" fontId="0" fillId="2" borderId="0" xfId="0" applyFill="1" applyBorder="1" applyAlignment="1">
      <alignment horizontal="left" vertical="top" wrapText="1"/>
    </xf>
    <xf numFmtId="0" fontId="0" fillId="0" borderId="0" xfId="0" applyAlignment="1">
      <alignment wrapText="1"/>
    </xf>
    <xf numFmtId="0" fontId="0" fillId="2" borderId="0" xfId="0" applyFill="1" applyBorder="1" applyAlignment="1">
      <alignment horizontal="center"/>
    </xf>
    <xf numFmtId="0" fontId="0" fillId="0" borderId="0" xfId="0" applyBorder="1" applyAlignment="1">
      <alignment horizontal="center"/>
    </xf>
    <xf numFmtId="0" fontId="0" fillId="2" borderId="0" xfId="0" applyFill="1" applyBorder="1" applyAlignment="1">
      <alignment horizontal="center" wrapText="1"/>
    </xf>
    <xf numFmtId="0" fontId="0" fillId="0" borderId="0" xfId="0" applyBorder="1" applyAlignment="1">
      <alignment horizontal="center" wrapText="1"/>
    </xf>
    <xf numFmtId="0" fontId="0" fillId="0" borderId="0" xfId="0" applyBorder="1" applyAlignment="1"/>
    <xf numFmtId="0" fontId="1" fillId="2" borderId="0" xfId="0" applyFont="1" applyFill="1" applyBorder="1" applyAlignment="1">
      <alignment horizontal="center" vertical="center" wrapText="1"/>
    </xf>
    <xf numFmtId="0" fontId="0" fillId="0" borderId="0" xfId="0" applyBorder="1" applyAlignment="1">
      <alignment horizontal="left" vertical="center"/>
    </xf>
    <xf numFmtId="0" fontId="0" fillId="0" borderId="16" xfId="0" applyBorder="1" applyAlignment="1">
      <alignment horizontal="left" vertical="center"/>
    </xf>
    <xf numFmtId="9"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7" xfId="0" applyBorder="1" applyAlignment="1">
      <alignment horizontal="right" vertical="center"/>
    </xf>
    <xf numFmtId="0" fontId="0" fillId="0" borderId="0" xfId="0" applyFill="1" applyBorder="1" applyAlignment="1">
      <alignment horizontal="right" vertical="center"/>
    </xf>
    <xf numFmtId="0" fontId="0" fillId="0" borderId="9" xfId="0" applyBorder="1" applyAlignment="1">
      <alignment horizontal="right" vertical="center"/>
    </xf>
    <xf numFmtId="0" fontId="0" fillId="2" borderId="0" xfId="0" applyFill="1" applyBorder="1" applyAlignment="1">
      <alignment horizontal="right" vertical="center"/>
    </xf>
    <xf numFmtId="0" fontId="0" fillId="0" borderId="17" xfId="0" applyBorder="1" applyAlignment="1">
      <alignment horizontal="right" vertical="center"/>
    </xf>
    <xf numFmtId="0" fontId="0" fillId="0" borderId="15" xfId="0" applyBorder="1" applyAlignment="1">
      <alignment horizontal="right" vertical="center"/>
    </xf>
    <xf numFmtId="0" fontId="5" fillId="6" borderId="3" xfId="0" applyFont="1" applyFill="1" applyBorder="1" applyAlignment="1">
      <alignment horizontal="center" vertical="center" wrapText="1"/>
    </xf>
    <xf numFmtId="0" fontId="18" fillId="0" borderId="0" xfId="0" applyFont="1"/>
    <xf numFmtId="0" fontId="18" fillId="2" borderId="0" xfId="0" applyFont="1" applyFill="1" applyBorder="1"/>
    <xf numFmtId="0" fontId="0" fillId="0" borderId="0" xfId="0" applyBorder="1" applyAlignment="1">
      <alignment vertical="center"/>
    </xf>
    <xf numFmtId="0" fontId="0" fillId="2" borderId="0" xfId="0" applyFill="1" applyBorder="1" applyAlignment="1">
      <alignment horizontal="left" vertical="center"/>
    </xf>
    <xf numFmtId="0" fontId="0" fillId="0" borderId="0" xfId="0" applyBorder="1" applyAlignment="1">
      <alignment horizontal="center" vertical="center"/>
    </xf>
    <xf numFmtId="0" fontId="0" fillId="0" borderId="10" xfId="0" applyBorder="1" applyAlignment="1">
      <alignment horizontal="center" vertical="center"/>
    </xf>
    <xf numFmtId="0" fontId="1" fillId="6" borderId="18" xfId="0" applyFont="1" applyFill="1" applyBorder="1" applyAlignment="1">
      <alignment horizontal="center" vertical="center" wrapText="1"/>
    </xf>
    <xf numFmtId="0" fontId="21" fillId="6" borderId="6" xfId="0" applyFont="1" applyFill="1" applyBorder="1" applyAlignment="1">
      <alignment vertical="center" wrapText="1"/>
    </xf>
    <xf numFmtId="0" fontId="0" fillId="2" borderId="26" xfId="0" applyFill="1" applyBorder="1"/>
    <xf numFmtId="0" fontId="0" fillId="0" borderId="26" xfId="0" applyBorder="1"/>
    <xf numFmtId="0" fontId="0" fillId="2" borderId="27" xfId="0" applyFill="1" applyBorder="1"/>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xf numFmtId="0" fontId="0" fillId="2" borderId="31" xfId="0" applyFill="1" applyBorder="1" applyAlignment="1">
      <alignment horizontal="center"/>
    </xf>
    <xf numFmtId="0" fontId="17" fillId="6" borderId="12" xfId="0" applyFont="1" applyFill="1" applyBorder="1" applyAlignment="1">
      <alignment horizontal="center" vertical="center" wrapText="1"/>
    </xf>
    <xf numFmtId="0" fontId="5" fillId="6" borderId="3" xfId="0" applyFont="1" applyFill="1" applyBorder="1" applyAlignment="1">
      <alignment horizontal="left" vertical="center" wrapText="1" indent="4"/>
    </xf>
    <xf numFmtId="0" fontId="6" fillId="0" borderId="26" xfId="0" applyFont="1" applyBorder="1" applyAlignment="1">
      <alignment vertical="center" wrapText="1"/>
    </xf>
    <xf numFmtId="0" fontId="6" fillId="0" borderId="27" xfId="0" applyFont="1" applyBorder="1" applyAlignment="1">
      <alignment vertical="center" wrapText="1"/>
    </xf>
    <xf numFmtId="0" fontId="1" fillId="6" borderId="11"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1" fillId="6" borderId="12" xfId="0" applyFont="1" applyFill="1" applyBorder="1" applyAlignment="1">
      <alignment horizontal="center" vertical="center" wrapText="1"/>
    </xf>
    <xf numFmtId="0" fontId="6" fillId="0" borderId="28" xfId="0" applyFont="1" applyBorder="1" applyAlignment="1">
      <alignment horizontal="center" vertical="center" wrapText="1"/>
    </xf>
    <xf numFmtId="0" fontId="0" fillId="2" borderId="29" xfId="0" applyFont="1" applyFill="1" applyBorder="1" applyAlignment="1">
      <alignment horizontal="center" vertical="center" wrapText="1"/>
    </xf>
    <xf numFmtId="0" fontId="1" fillId="6" borderId="13" xfId="0" applyFont="1" applyFill="1" applyBorder="1" applyAlignment="1">
      <alignment vertical="center" wrapText="1"/>
    </xf>
    <xf numFmtId="0" fontId="1" fillId="3" borderId="14" xfId="0" applyFont="1" applyFill="1" applyBorder="1"/>
    <xf numFmtId="9" fontId="0" fillId="0" borderId="16" xfId="0" applyNumberFormat="1" applyBorder="1" applyAlignment="1">
      <alignment horizontal="right" vertical="center"/>
    </xf>
    <xf numFmtId="0" fontId="0" fillId="0" borderId="16" xfId="0" applyBorder="1" applyAlignment="1">
      <alignment vertical="center"/>
    </xf>
    <xf numFmtId="0" fontId="0" fillId="0" borderId="16" xfId="0" applyBorder="1" applyAlignment="1">
      <alignment horizontal="center" vertical="center"/>
    </xf>
    <xf numFmtId="0" fontId="4" fillId="0" borderId="0" xfId="0" applyFont="1" applyAlignment="1">
      <alignment vertical="center"/>
    </xf>
    <xf numFmtId="0" fontId="1" fillId="3" borderId="9" xfId="0" applyFont="1" applyFill="1" applyBorder="1" applyAlignment="1">
      <alignment horizontal="center"/>
    </xf>
    <xf numFmtId="0" fontId="1" fillId="3" borderId="10" xfId="0" applyFont="1" applyFill="1" applyBorder="1" applyAlignment="1">
      <alignment horizontal="left"/>
    </xf>
    <xf numFmtId="0" fontId="0" fillId="0" borderId="10" xfId="0" applyFill="1" applyBorder="1" applyAlignment="1">
      <alignment horizontal="left" vertical="center"/>
    </xf>
    <xf numFmtId="0" fontId="0" fillId="0" borderId="40" xfId="0" applyFill="1" applyBorder="1" applyAlignment="1">
      <alignment horizontal="left" vertical="center"/>
    </xf>
    <xf numFmtId="0" fontId="1" fillId="3" borderId="9" xfId="0" applyFont="1" applyFill="1" applyBorder="1"/>
    <xf numFmtId="0" fontId="0" fillId="0" borderId="9" xfId="0" applyFill="1" applyBorder="1" applyAlignment="1">
      <alignment horizontal="right" vertical="center"/>
    </xf>
    <xf numFmtId="0" fontId="0" fillId="0" borderId="9" xfId="0" applyFont="1" applyFill="1" applyBorder="1" applyAlignment="1">
      <alignment horizontal="right" vertical="center"/>
    </xf>
    <xf numFmtId="0" fontId="0" fillId="0" borderId="15" xfId="0" applyFont="1" applyFill="1" applyBorder="1" applyAlignment="1">
      <alignment horizontal="right" vertical="center"/>
    </xf>
    <xf numFmtId="0" fontId="0" fillId="0" borderId="38" xfId="0" applyFont="1" applyFill="1" applyBorder="1" applyAlignment="1">
      <alignment horizontal="center" vertical="center"/>
    </xf>
    <xf numFmtId="0" fontId="0" fillId="0" borderId="26" xfId="0" applyFont="1" applyFill="1" applyBorder="1" applyAlignment="1">
      <alignment vertical="center" wrapText="1"/>
    </xf>
    <xf numFmtId="0" fontId="6" fillId="0" borderId="26" xfId="0" applyFont="1" applyFill="1" applyBorder="1" applyAlignment="1">
      <alignment vertical="center" wrapText="1"/>
    </xf>
    <xf numFmtId="0" fontId="18" fillId="0" borderId="0" xfId="0" applyFont="1" applyFill="1"/>
    <xf numFmtId="1" fontId="0" fillId="0" borderId="7" xfId="0" applyNumberFormat="1" applyBorder="1" applyAlignment="1">
      <alignment horizontal="right" vertical="center"/>
    </xf>
    <xf numFmtId="1" fontId="0" fillId="0" borderId="38" xfId="0" applyNumberFormat="1" applyFont="1" applyBorder="1" applyAlignment="1">
      <alignment horizontal="center" vertical="center"/>
    </xf>
    <xf numFmtId="0" fontId="7" fillId="2" borderId="0" xfId="0" applyFont="1" applyFill="1" applyBorder="1" applyAlignment="1">
      <alignment horizontal="center"/>
    </xf>
    <xf numFmtId="0" fontId="9" fillId="2" borderId="0" xfId="0" applyFont="1" applyFill="1" applyBorder="1" applyAlignment="1">
      <alignment horizontal="left" vertical="top" wrapText="1"/>
    </xf>
    <xf numFmtId="0" fontId="7" fillId="2" borderId="0" xfId="0" applyFont="1" applyFill="1" applyBorder="1" applyAlignment="1">
      <alignment horizontal="center" wrapText="1"/>
    </xf>
    <xf numFmtId="0" fontId="10" fillId="0" borderId="0" xfId="0" applyFont="1" applyAlignment="1">
      <alignment horizontal="center" wrapText="1"/>
    </xf>
    <xf numFmtId="0" fontId="0" fillId="2" borderId="0" xfId="0" applyFill="1" applyBorder="1" applyAlignment="1">
      <alignment horizontal="left" wrapText="1"/>
    </xf>
    <xf numFmtId="0" fontId="0" fillId="0" borderId="0" xfId="0" applyFill="1" applyBorder="1" applyAlignment="1">
      <alignment horizontal="left" vertical="top" wrapText="1"/>
    </xf>
    <xf numFmtId="0" fontId="11" fillId="2" borderId="0" xfId="0" applyFont="1" applyFill="1" applyBorder="1" applyAlignment="1">
      <alignment horizontal="left" wrapText="1"/>
    </xf>
    <xf numFmtId="0" fontId="1" fillId="6" borderId="13" xfId="0" applyFont="1" applyFill="1" applyBorder="1" applyAlignment="1">
      <alignment vertical="center" wrapText="1"/>
    </xf>
    <xf numFmtId="0" fontId="1" fillId="6" borderId="41" xfId="0" applyFont="1" applyFill="1" applyBorder="1" applyAlignment="1">
      <alignment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4" fillId="7" borderId="32" xfId="0" applyFont="1" applyFill="1" applyBorder="1" applyAlignment="1" applyProtection="1">
      <alignment horizontal="center" vertical="center"/>
    </xf>
    <xf numFmtId="0" fontId="14" fillId="7" borderId="33" xfId="0" applyFont="1" applyFill="1" applyBorder="1" applyAlignment="1" applyProtection="1">
      <alignment horizontal="center" vertical="center"/>
    </xf>
    <xf numFmtId="0" fontId="14" fillId="7" borderId="34" xfId="0" applyFont="1" applyFill="1" applyBorder="1" applyAlignment="1" applyProtection="1">
      <alignment horizontal="center" vertical="center"/>
    </xf>
    <xf numFmtId="0" fontId="14" fillId="8" borderId="20" xfId="0" applyFont="1" applyFill="1" applyBorder="1" applyAlignment="1">
      <alignment horizontal="left" vertical="top" wrapText="1"/>
    </xf>
    <xf numFmtId="0" fontId="14" fillId="8" borderId="35" xfId="0" applyFont="1" applyFill="1" applyBorder="1" applyAlignment="1">
      <alignment horizontal="left" vertical="top" wrapText="1"/>
    </xf>
    <xf numFmtId="0" fontId="14" fillId="8" borderId="21" xfId="0" applyFont="1" applyFill="1" applyBorder="1" applyAlignment="1">
      <alignment horizontal="left" vertical="top" wrapText="1"/>
    </xf>
    <xf numFmtId="0" fontId="11" fillId="0" borderId="22" xfId="0" applyFont="1" applyBorder="1" applyAlignment="1">
      <alignment horizontal="left" vertical="top" wrapText="1"/>
    </xf>
    <xf numFmtId="0" fontId="11" fillId="0" borderId="19" xfId="0" applyFont="1" applyBorder="1" applyAlignment="1">
      <alignment horizontal="left" vertical="top" wrapText="1"/>
    </xf>
    <xf numFmtId="0" fontId="11" fillId="0" borderId="23" xfId="0" applyFont="1" applyBorder="1" applyAlignment="1">
      <alignment horizontal="left" vertical="top" wrapText="1"/>
    </xf>
    <xf numFmtId="0" fontId="18" fillId="0" borderId="0" xfId="0" applyFont="1" applyAlignment="1">
      <alignment vertical="center" wrapText="1"/>
    </xf>
    <xf numFmtId="0" fontId="18" fillId="2" borderId="0" xfId="0" applyFont="1" applyFill="1" applyAlignment="1">
      <alignment vertical="center" wrapText="1"/>
    </xf>
    <xf numFmtId="0" fontId="18" fillId="2" borderId="0" xfId="0" applyFont="1" applyFill="1" applyAlignment="1">
      <alignment vertical="top" wrapText="1"/>
    </xf>
    <xf numFmtId="0" fontId="0" fillId="0" borderId="0" xfId="0" applyFont="1" applyFill="1" applyBorder="1" applyAlignment="1" applyProtection="1">
      <alignment horizontal="left" vertical="top" wrapText="1"/>
    </xf>
    <xf numFmtId="0" fontId="11" fillId="2" borderId="22" xfId="0" applyFont="1" applyFill="1" applyBorder="1" applyAlignment="1">
      <alignment horizontal="left" wrapText="1"/>
    </xf>
    <xf numFmtId="0" fontId="11" fillId="2" borderId="19" xfId="0" applyFont="1" applyFill="1" applyBorder="1" applyAlignment="1">
      <alignment horizontal="left" wrapText="1"/>
    </xf>
    <xf numFmtId="0" fontId="11" fillId="2" borderId="23" xfId="0" applyFont="1" applyFill="1" applyBorder="1" applyAlignment="1">
      <alignment horizontal="left" wrapText="1"/>
    </xf>
    <xf numFmtId="0" fontId="11" fillId="2" borderId="22" xfId="0" applyFont="1" applyFill="1" applyBorder="1" applyAlignment="1">
      <alignment vertical="center"/>
    </xf>
    <xf numFmtId="0" fontId="11" fillId="2" borderId="19" xfId="0" applyFont="1" applyFill="1" applyBorder="1" applyAlignment="1">
      <alignment vertical="center"/>
    </xf>
    <xf numFmtId="0" fontId="11" fillId="2" borderId="23" xfId="0" applyFont="1" applyFill="1" applyBorder="1" applyAlignment="1">
      <alignment vertical="center"/>
    </xf>
    <xf numFmtId="0" fontId="11" fillId="2" borderId="24" xfId="0" applyFont="1" applyFill="1" applyBorder="1" applyAlignment="1">
      <alignment horizontal="left" vertical="top"/>
    </xf>
    <xf numFmtId="0" fontId="11" fillId="2" borderId="36" xfId="0" applyFont="1" applyFill="1" applyBorder="1" applyAlignment="1">
      <alignment horizontal="left" vertical="top"/>
    </xf>
    <xf numFmtId="0" fontId="11" fillId="2" borderId="25" xfId="0" applyFont="1" applyFill="1" applyBorder="1" applyAlignment="1">
      <alignment horizontal="left" vertical="top"/>
    </xf>
    <xf numFmtId="0" fontId="14" fillId="8" borderId="20" xfId="0" applyFont="1" applyFill="1" applyBorder="1" applyAlignment="1">
      <alignment horizontal="left" vertical="center"/>
    </xf>
    <xf numFmtId="0" fontId="14" fillId="8" borderId="35" xfId="0" applyFont="1" applyFill="1" applyBorder="1" applyAlignment="1">
      <alignment horizontal="left" vertical="center"/>
    </xf>
    <xf numFmtId="0" fontId="14" fillId="8" borderId="21" xfId="0" applyFont="1" applyFill="1" applyBorder="1" applyAlignment="1">
      <alignment horizontal="left" vertical="center"/>
    </xf>
    <xf numFmtId="0" fontId="11" fillId="2" borderId="22" xfId="0" applyFont="1" applyFill="1" applyBorder="1" applyAlignment="1">
      <alignment horizontal="left" vertical="top"/>
    </xf>
    <xf numFmtId="0" fontId="11" fillId="2" borderId="19" xfId="0" applyFont="1" applyFill="1" applyBorder="1" applyAlignment="1">
      <alignment horizontal="left" vertical="top"/>
    </xf>
    <xf numFmtId="0" fontId="11" fillId="2" borderId="23" xfId="0" applyFont="1" applyFill="1" applyBorder="1" applyAlignment="1">
      <alignment horizontal="left" vertical="top"/>
    </xf>
    <xf numFmtId="0" fontId="11" fillId="2" borderId="22"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0" borderId="24" xfId="0" applyFont="1" applyBorder="1" applyAlignment="1">
      <alignment horizontal="left" vertical="top" wrapText="1"/>
    </xf>
    <xf numFmtId="0" fontId="11" fillId="0" borderId="36" xfId="0" applyFont="1" applyBorder="1" applyAlignment="1">
      <alignment horizontal="left" vertical="top" wrapText="1"/>
    </xf>
    <xf numFmtId="0" fontId="11" fillId="0" borderId="25" xfId="0" applyFont="1" applyBorder="1" applyAlignment="1">
      <alignment horizontal="left" vertical="top" wrapText="1"/>
    </xf>
    <xf numFmtId="0" fontId="14" fillId="8" borderId="20" xfId="0" applyFont="1" applyFill="1" applyBorder="1" applyAlignment="1">
      <alignment horizontal="left" vertical="center" wrapText="1"/>
    </xf>
    <xf numFmtId="0" fontId="14" fillId="8" borderId="35" xfId="0" applyFont="1" applyFill="1" applyBorder="1" applyAlignment="1">
      <alignment horizontal="left" vertical="center" wrapText="1"/>
    </xf>
    <xf numFmtId="0" fontId="14" fillId="8" borderId="21" xfId="0" applyFont="1" applyFill="1" applyBorder="1" applyAlignment="1">
      <alignment horizontal="left" vertical="center" wrapText="1"/>
    </xf>
    <xf numFmtId="0" fontId="11" fillId="2" borderId="24" xfId="0" applyFont="1" applyFill="1" applyBorder="1" applyAlignment="1">
      <alignment horizontal="left" vertical="center"/>
    </xf>
    <xf numFmtId="0" fontId="11" fillId="2" borderId="36" xfId="0" applyFont="1" applyFill="1" applyBorder="1" applyAlignment="1">
      <alignment horizontal="left" vertical="center"/>
    </xf>
    <xf numFmtId="0" fontId="11" fillId="2" borderId="25" xfId="0" applyFont="1" applyFill="1" applyBorder="1" applyAlignment="1">
      <alignment horizontal="left" vertical="center"/>
    </xf>
    <xf numFmtId="0" fontId="20" fillId="0" borderId="0" xfId="0" applyFont="1" applyBorder="1" applyAlignment="1">
      <alignment vertical="center" wrapText="1"/>
    </xf>
    <xf numFmtId="0" fontId="20" fillId="0" borderId="0" xfId="0" applyFont="1" applyAlignment="1">
      <alignment vertical="center" wrapText="1"/>
    </xf>
    <xf numFmtId="0" fontId="0" fillId="0" borderId="9" xfId="0" applyBorder="1" applyAlignment="1" applyProtection="1">
      <alignment vertical="center"/>
    </xf>
    <xf numFmtId="0" fontId="0" fillId="2" borderId="9" xfId="0" applyFill="1" applyBorder="1" applyAlignment="1" applyProtection="1">
      <alignment vertical="center" wrapText="1"/>
    </xf>
    <xf numFmtId="0" fontId="0" fillId="2" borderId="9" xfId="0" applyFill="1" applyBorder="1" applyAlignment="1" applyProtection="1">
      <alignment vertical="center"/>
    </xf>
    <xf numFmtId="0" fontId="0" fillId="2" borderId="15" xfId="0" applyFill="1" applyBorder="1" applyAlignment="1" applyProtection="1">
      <alignment vertical="center"/>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2">
    <dxf>
      <fill>
        <patternFill>
          <bgColor theme="1"/>
        </patternFill>
      </fill>
    </dxf>
    <dxf>
      <fill>
        <patternFill>
          <bgColor rgb="FF00206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47625</xdr:colOff>
      <xdr:row>1</xdr:row>
      <xdr:rowOff>19051</xdr:rowOff>
    </xdr:from>
    <xdr:ext cx="3057525" cy="1131172"/>
    <xdr:pic>
      <xdr:nvPicPr>
        <xdr:cNvPr id="6" name="Picture 5" descr="USAID Horizontal_RGB_600.bmp">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7625" y="220134"/>
          <a:ext cx="3057525" cy="1131172"/>
        </a:xfrm>
        <a:prstGeom prst="rect">
          <a:avLst/>
        </a:prstGeom>
      </xdr:spPr>
    </xdr:pic>
    <xdr:clientData/>
  </xdr:oneCellAnchor>
  <xdr:twoCellAnchor editAs="oneCell">
    <xdr:from>
      <xdr:col>12</xdr:col>
      <xdr:colOff>0</xdr:colOff>
      <xdr:row>2</xdr:row>
      <xdr:rowOff>0</xdr:rowOff>
    </xdr:from>
    <xdr:to>
      <xdr:col>12</xdr:col>
      <xdr:colOff>304800</xdr:colOff>
      <xdr:row>3</xdr:row>
      <xdr:rowOff>104775</xdr:rowOff>
    </xdr:to>
    <xdr:sp macro="" textlink="">
      <xdr:nvSpPr>
        <xdr:cNvPr id="7" name="AutoShape 1" descr="http://kellernet.hki.org/branding/Branding%20Documents/Branding%20Templates%20-%20FINAL/Final%20Logos/General_Logo/HKI_GeneralAsiaPacific_Logo_Color_Medium.jp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75819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511968</xdr:colOff>
      <xdr:row>1</xdr:row>
      <xdr:rowOff>35719</xdr:rowOff>
    </xdr:from>
    <xdr:to>
      <xdr:col>13</xdr:col>
      <xdr:colOff>92868</xdr:colOff>
      <xdr:row>6</xdr:row>
      <xdr:rowOff>14288</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74668" y="226219"/>
          <a:ext cx="1638300" cy="978694"/>
        </a:xfrm>
        <a:prstGeom prst="rect">
          <a:avLst/>
        </a:prstGeom>
      </xdr:spPr>
    </xdr:pic>
    <xdr:clientData/>
  </xdr:twoCellAnchor>
  <xdr:twoCellAnchor editAs="oneCell">
    <xdr:from>
      <xdr:col>7</xdr:col>
      <xdr:colOff>183445</xdr:colOff>
      <xdr:row>1</xdr:row>
      <xdr:rowOff>98777</xdr:rowOff>
    </xdr:from>
    <xdr:to>
      <xdr:col>8</xdr:col>
      <xdr:colOff>564444</xdr:colOff>
      <xdr:row>6</xdr:row>
      <xdr:rowOff>9148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75389" y="296333"/>
          <a:ext cx="1051277" cy="898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447174</xdr:colOff>
      <xdr:row>0</xdr:row>
      <xdr:rowOff>9265</xdr:rowOff>
    </xdr:from>
    <xdr:to>
      <xdr:col>16</xdr:col>
      <xdr:colOff>462607</xdr:colOff>
      <xdr:row>4</xdr:row>
      <xdr:rowOff>55811</xdr:rowOff>
    </xdr:to>
    <xdr:pic>
      <xdr:nvPicPr>
        <xdr:cNvPr id="2" name="Picture 1" descr="https://hki.app.box.com/representation/file_version_52708247953/image_2048_jpg/1.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34112" y="9265"/>
          <a:ext cx="1396558" cy="891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984"/>
  <sheetViews>
    <sheetView tabSelected="1" view="pageBreakPreview" zoomScaleNormal="90" zoomScaleSheetLayoutView="100" zoomScalePageLayoutView="120" workbookViewId="0">
      <selection activeCell="A20" sqref="A20:N24"/>
    </sheetView>
  </sheetViews>
  <sheetFormatPr defaultColWidth="8.75" defaultRowHeight="15.5" x14ac:dyDescent="0.35"/>
  <sheetData>
    <row r="1" spans="1:123" x14ac:dyDescent="0.3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row>
    <row r="2" spans="1:123" x14ac:dyDescent="0.3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row>
    <row r="3" spans="1:123" x14ac:dyDescent="0.3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row>
    <row r="4" spans="1:123" x14ac:dyDescent="0.3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row>
    <row r="5" spans="1:123" x14ac:dyDescent="0.3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row>
    <row r="6" spans="1:123" x14ac:dyDescent="0.3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row>
    <row r="7" spans="1:123" x14ac:dyDescent="0.3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row>
    <row r="8" spans="1:123" x14ac:dyDescent="0.3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row>
    <row r="9" spans="1:123" x14ac:dyDescent="0.35">
      <c r="A9" s="99" t="s">
        <v>21</v>
      </c>
      <c r="B9" s="99"/>
      <c r="C9" s="99"/>
      <c r="D9" s="99"/>
      <c r="E9" s="99"/>
      <c r="F9" s="99"/>
      <c r="G9" s="99"/>
      <c r="H9" s="99"/>
      <c r="I9" s="99"/>
      <c r="J9" s="99"/>
      <c r="K9" s="99"/>
      <c r="L9" s="99"/>
      <c r="M9" s="99"/>
      <c r="N9" s="99"/>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row>
    <row r="10" spans="1:123" x14ac:dyDescent="0.35">
      <c r="A10" s="99"/>
      <c r="B10" s="99"/>
      <c r="C10" s="99"/>
      <c r="D10" s="99"/>
      <c r="E10" s="99"/>
      <c r="F10" s="99"/>
      <c r="G10" s="99"/>
      <c r="H10" s="99"/>
      <c r="I10" s="99"/>
      <c r="J10" s="99"/>
      <c r="K10" s="99"/>
      <c r="L10" s="99"/>
      <c r="M10" s="99"/>
      <c r="N10" s="99"/>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row>
    <row r="11" spans="1:123" ht="23.5" x14ac:dyDescent="0.55000000000000004">
      <c r="A11" s="101" t="s">
        <v>27</v>
      </c>
      <c r="B11" s="102"/>
      <c r="C11" s="102"/>
      <c r="D11" s="102"/>
      <c r="E11" s="102"/>
      <c r="F11" s="102"/>
      <c r="G11" s="102"/>
      <c r="H11" s="102"/>
      <c r="I11" s="102"/>
      <c r="J11" s="102"/>
      <c r="K11" s="102"/>
      <c r="L11" s="102"/>
      <c r="M11" s="102"/>
      <c r="N11" s="102"/>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row>
    <row r="12" spans="1:123" ht="18.5" x14ac:dyDescent="0.35">
      <c r="A12" s="13"/>
      <c r="B12" s="14"/>
      <c r="C12" s="14"/>
      <c r="D12" s="14"/>
      <c r="E12" s="14"/>
      <c r="F12" s="14"/>
      <c r="G12" s="14"/>
      <c r="H12" s="14"/>
      <c r="I12" s="14"/>
      <c r="J12" s="14"/>
      <c r="K12" s="14"/>
      <c r="L12" s="14"/>
      <c r="M12" s="14"/>
      <c r="N12" s="14"/>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row>
    <row r="13" spans="1:123" x14ac:dyDescent="0.35">
      <c r="A13" s="5"/>
      <c r="B13" s="15"/>
      <c r="C13" s="15"/>
      <c r="D13" s="15"/>
      <c r="E13" s="15"/>
      <c r="F13" s="15"/>
      <c r="G13" s="15"/>
      <c r="H13" s="15"/>
      <c r="I13" s="15"/>
      <c r="J13" s="15"/>
      <c r="K13" s="15"/>
      <c r="L13" s="15"/>
      <c r="M13" s="15"/>
      <c r="N13" s="1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row>
    <row r="14" spans="1:123" ht="15.75" customHeight="1" x14ac:dyDescent="0.35">
      <c r="A14" s="105" t="s">
        <v>116</v>
      </c>
      <c r="B14" s="105"/>
      <c r="C14" s="105"/>
      <c r="D14" s="105"/>
      <c r="E14" s="105"/>
      <c r="F14" s="105"/>
      <c r="G14" s="105"/>
      <c r="H14" s="105"/>
      <c r="I14" s="105"/>
      <c r="J14" s="105"/>
      <c r="K14" s="105"/>
      <c r="L14" s="105"/>
      <c r="M14" s="105"/>
      <c r="N14" s="10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row>
    <row r="15" spans="1:123" x14ac:dyDescent="0.35">
      <c r="A15" s="105"/>
      <c r="B15" s="105"/>
      <c r="C15" s="105"/>
      <c r="D15" s="105"/>
      <c r="E15" s="105"/>
      <c r="F15" s="105"/>
      <c r="G15" s="105"/>
      <c r="H15" s="105"/>
      <c r="I15" s="105"/>
      <c r="J15" s="105"/>
      <c r="K15" s="105"/>
      <c r="L15" s="105"/>
      <c r="M15" s="105"/>
      <c r="N15" s="10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row>
    <row r="16" spans="1:123" x14ac:dyDescent="0.35">
      <c r="A16" s="105"/>
      <c r="B16" s="105"/>
      <c r="C16" s="105"/>
      <c r="D16" s="105"/>
      <c r="E16" s="105"/>
      <c r="F16" s="105"/>
      <c r="G16" s="105"/>
      <c r="H16" s="105"/>
      <c r="I16" s="105"/>
      <c r="J16" s="105"/>
      <c r="K16" s="105"/>
      <c r="L16" s="105"/>
      <c r="M16" s="105"/>
      <c r="N16" s="10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row>
    <row r="17" spans="1:123" x14ac:dyDescent="0.35">
      <c r="A17" s="105"/>
      <c r="B17" s="105"/>
      <c r="C17" s="105"/>
      <c r="D17" s="105"/>
      <c r="E17" s="105"/>
      <c r="F17" s="105"/>
      <c r="G17" s="105"/>
      <c r="H17" s="105"/>
      <c r="I17" s="105"/>
      <c r="J17" s="105"/>
      <c r="K17" s="105"/>
      <c r="L17" s="105"/>
      <c r="M17" s="105"/>
      <c r="N17" s="10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row>
    <row r="18" spans="1:123" x14ac:dyDescent="0.35">
      <c r="A18" s="105"/>
      <c r="B18" s="105"/>
      <c r="C18" s="105"/>
      <c r="D18" s="105"/>
      <c r="E18" s="105"/>
      <c r="F18" s="105"/>
      <c r="G18" s="105"/>
      <c r="H18" s="105"/>
      <c r="I18" s="105"/>
      <c r="J18" s="105"/>
      <c r="K18" s="105"/>
      <c r="L18" s="105"/>
      <c r="M18" s="105"/>
      <c r="N18" s="10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row>
    <row r="19" spans="1:123" x14ac:dyDescent="0.35">
      <c r="A19" s="24"/>
      <c r="B19" s="24"/>
      <c r="C19" s="24"/>
      <c r="D19" s="24"/>
      <c r="E19" s="24"/>
      <c r="F19" s="24"/>
      <c r="G19" s="24"/>
      <c r="H19" s="24"/>
      <c r="I19" s="24"/>
      <c r="J19" s="24"/>
      <c r="K19" s="24"/>
      <c r="L19" s="24"/>
      <c r="M19" s="24"/>
      <c r="N19" s="24"/>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row>
    <row r="20" spans="1:123" s="15" customFormat="1" ht="15.75" customHeight="1" x14ac:dyDescent="0.35">
      <c r="A20" s="103" t="s">
        <v>117</v>
      </c>
      <c r="B20" s="103"/>
      <c r="C20" s="103"/>
      <c r="D20" s="103"/>
      <c r="E20" s="103"/>
      <c r="F20" s="103"/>
      <c r="G20" s="103"/>
      <c r="H20" s="103"/>
      <c r="I20" s="103"/>
      <c r="J20" s="103"/>
      <c r="K20" s="103"/>
      <c r="L20" s="103"/>
      <c r="M20" s="103"/>
      <c r="N20" s="103"/>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row>
    <row r="21" spans="1:123" s="15" customFormat="1" x14ac:dyDescent="0.35">
      <c r="A21" s="103"/>
      <c r="B21" s="103"/>
      <c r="C21" s="103"/>
      <c r="D21" s="103"/>
      <c r="E21" s="103"/>
      <c r="F21" s="103"/>
      <c r="G21" s="103"/>
      <c r="H21" s="103"/>
      <c r="I21" s="103"/>
      <c r="J21" s="103"/>
      <c r="K21" s="103"/>
      <c r="L21" s="103"/>
      <c r="M21" s="103"/>
      <c r="N21" s="103"/>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row>
    <row r="22" spans="1:123" s="15" customFormat="1" x14ac:dyDescent="0.35">
      <c r="A22" s="103"/>
      <c r="B22" s="103"/>
      <c r="C22" s="103"/>
      <c r="D22" s="103"/>
      <c r="E22" s="103"/>
      <c r="F22" s="103"/>
      <c r="G22" s="103"/>
      <c r="H22" s="103"/>
      <c r="I22" s="103"/>
      <c r="J22" s="103"/>
      <c r="K22" s="103"/>
      <c r="L22" s="103"/>
      <c r="M22" s="103"/>
      <c r="N22" s="103"/>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row>
    <row r="23" spans="1:123" s="15" customFormat="1" x14ac:dyDescent="0.35">
      <c r="A23" s="103"/>
      <c r="B23" s="103"/>
      <c r="C23" s="103"/>
      <c r="D23" s="103"/>
      <c r="E23" s="103"/>
      <c r="F23" s="103"/>
      <c r="G23" s="103"/>
      <c r="H23" s="103"/>
      <c r="I23" s="103"/>
      <c r="J23" s="103"/>
      <c r="K23" s="103"/>
      <c r="L23" s="103"/>
      <c r="M23" s="103"/>
      <c r="N23" s="10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row>
    <row r="24" spans="1:123" x14ac:dyDescent="0.35">
      <c r="A24" s="103"/>
      <c r="B24" s="103"/>
      <c r="C24" s="103"/>
      <c r="D24" s="103"/>
      <c r="E24" s="103"/>
      <c r="F24" s="103"/>
      <c r="G24" s="103"/>
      <c r="H24" s="103"/>
      <c r="I24" s="103"/>
      <c r="J24" s="103"/>
      <c r="K24" s="103"/>
      <c r="L24" s="103"/>
      <c r="M24" s="103"/>
      <c r="N24" s="10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row>
    <row r="25" spans="1:123" x14ac:dyDescent="0.35">
      <c r="A25" s="26"/>
      <c r="B25" s="26"/>
      <c r="C25" s="26"/>
      <c r="D25" s="26"/>
      <c r="E25" s="26"/>
      <c r="F25" s="26"/>
      <c r="G25" s="26"/>
      <c r="H25" s="26"/>
      <c r="I25" s="26"/>
      <c r="J25" s="26"/>
      <c r="K25" s="26"/>
      <c r="L25" s="26"/>
      <c r="M25" s="26"/>
      <c r="N25" s="26"/>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row>
    <row r="26" spans="1:123" x14ac:dyDescent="0.35">
      <c r="A26" s="104" t="s">
        <v>120</v>
      </c>
      <c r="B26" s="104"/>
      <c r="C26" s="104"/>
      <c r="D26" s="104"/>
      <c r="E26" s="104"/>
      <c r="F26" s="104"/>
      <c r="G26" s="104"/>
      <c r="H26" s="104"/>
      <c r="I26" s="104"/>
      <c r="J26" s="104"/>
      <c r="K26" s="104"/>
      <c r="L26" s="104"/>
      <c r="M26" s="104"/>
      <c r="N26" s="104"/>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row>
    <row r="27" spans="1:123" x14ac:dyDescent="0.35">
      <c r="A27" s="104"/>
      <c r="B27" s="104"/>
      <c r="C27" s="104"/>
      <c r="D27" s="104"/>
      <c r="E27" s="104"/>
      <c r="F27" s="104"/>
      <c r="G27" s="104"/>
      <c r="H27" s="104"/>
      <c r="I27" s="104"/>
      <c r="J27" s="104"/>
      <c r="K27" s="104"/>
      <c r="L27" s="104"/>
      <c r="M27" s="104"/>
      <c r="N27" s="104"/>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row>
    <row r="28" spans="1:123" x14ac:dyDescent="0.35">
      <c r="A28" s="34"/>
      <c r="B28" s="34"/>
      <c r="C28" s="34"/>
      <c r="D28" s="34"/>
      <c r="E28" s="34"/>
      <c r="F28" s="34"/>
      <c r="G28" s="34"/>
      <c r="H28" s="34"/>
      <c r="I28" s="34"/>
      <c r="J28" s="34"/>
      <c r="K28" s="34"/>
      <c r="L28" s="34"/>
      <c r="M28" s="34"/>
      <c r="N28" s="34"/>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row>
    <row r="29" spans="1:123" x14ac:dyDescent="0.35">
      <c r="A29" s="5" t="s">
        <v>44</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row>
    <row r="30" spans="1:123" x14ac:dyDescent="0.3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row>
    <row r="31" spans="1:123" x14ac:dyDescent="0.35">
      <c r="A31" s="5" t="s">
        <v>100</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row>
    <row r="32" spans="1:123" x14ac:dyDescent="0.3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row>
    <row r="33" spans="1:123" x14ac:dyDescent="0.35">
      <c r="A33" s="100" t="s">
        <v>18</v>
      </c>
      <c r="B33" s="100"/>
      <c r="C33" s="100"/>
      <c r="D33" s="100"/>
      <c r="E33" s="100"/>
      <c r="F33" s="100"/>
      <c r="G33" s="100"/>
      <c r="H33" s="100"/>
      <c r="I33" s="100"/>
      <c r="J33" s="100"/>
      <c r="K33" s="100"/>
      <c r="L33" s="100"/>
      <c r="M33" s="100"/>
      <c r="N33" s="100"/>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row>
    <row r="34" spans="1:123" x14ac:dyDescent="0.35">
      <c r="A34" s="100"/>
      <c r="B34" s="100"/>
      <c r="C34" s="100"/>
      <c r="D34" s="100"/>
      <c r="E34" s="100"/>
      <c r="F34" s="100"/>
      <c r="G34" s="100"/>
      <c r="H34" s="100"/>
      <c r="I34" s="100"/>
      <c r="J34" s="100"/>
      <c r="K34" s="100"/>
      <c r="L34" s="100"/>
      <c r="M34" s="100"/>
      <c r="N34" s="100"/>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row>
    <row r="35" spans="1:123" x14ac:dyDescent="0.35">
      <c r="A35" s="100"/>
      <c r="B35" s="100"/>
      <c r="C35" s="100"/>
      <c r="D35" s="100"/>
      <c r="E35" s="100"/>
      <c r="F35" s="100"/>
      <c r="G35" s="100"/>
      <c r="H35" s="100"/>
      <c r="I35" s="100"/>
      <c r="J35" s="100"/>
      <c r="K35" s="100"/>
      <c r="L35" s="100"/>
      <c r="M35" s="100"/>
      <c r="N35" s="100"/>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row>
    <row r="36" spans="1:123" x14ac:dyDescent="0.3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row>
    <row r="37" spans="1:123" x14ac:dyDescent="0.3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row>
    <row r="38" spans="1:123" x14ac:dyDescent="0.3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row>
    <row r="39" spans="1:123" x14ac:dyDescent="0.3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row>
    <row r="40" spans="1:123"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row>
    <row r="41" spans="1:123" x14ac:dyDescent="0.3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row>
    <row r="42" spans="1:123" x14ac:dyDescent="0.3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row>
    <row r="43" spans="1:123" x14ac:dyDescent="0.3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row>
    <row r="44" spans="1:123"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row>
    <row r="45" spans="1:123" x14ac:dyDescent="0.3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row>
    <row r="46" spans="1:123" x14ac:dyDescent="0.3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row>
    <row r="47" spans="1:123" x14ac:dyDescent="0.3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row>
    <row r="48" spans="1:123"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row>
    <row r="49" spans="1:123" x14ac:dyDescent="0.3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row>
    <row r="50" spans="1:123" x14ac:dyDescent="0.3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row>
    <row r="51" spans="1:123" x14ac:dyDescent="0.3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row>
    <row r="52" spans="1:123" x14ac:dyDescent="0.3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row>
    <row r="53" spans="1:123" x14ac:dyDescent="0.3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row>
    <row r="54" spans="1:123" x14ac:dyDescent="0.3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row>
    <row r="55" spans="1:123"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row>
    <row r="56" spans="1:123" x14ac:dyDescent="0.3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row>
    <row r="57" spans="1:123" x14ac:dyDescent="0.3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row>
    <row r="58" spans="1:123" x14ac:dyDescent="0.3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row>
    <row r="59" spans="1:123"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row>
    <row r="60" spans="1:123"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row>
    <row r="61" spans="1:123" x14ac:dyDescent="0.3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row>
    <row r="62" spans="1:123"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row>
    <row r="63" spans="1:123"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row>
    <row r="64" spans="1:123"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row>
    <row r="65" spans="1:123"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row>
    <row r="66" spans="1:123"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row>
    <row r="67" spans="1:123"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row>
    <row r="68" spans="1:123"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row>
    <row r="69" spans="1:123" x14ac:dyDescent="0.3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row>
    <row r="70" spans="1:123" x14ac:dyDescent="0.3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row>
    <row r="71" spans="1:123" x14ac:dyDescent="0.3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row>
    <row r="72" spans="1:123" x14ac:dyDescent="0.3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row>
    <row r="73" spans="1:123" x14ac:dyDescent="0.3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row>
    <row r="74" spans="1:123" x14ac:dyDescent="0.3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row>
    <row r="75" spans="1:123" x14ac:dyDescent="0.3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row>
    <row r="76" spans="1:123" x14ac:dyDescent="0.3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row>
    <row r="77" spans="1:123" x14ac:dyDescent="0.3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row>
    <row r="78" spans="1:123" x14ac:dyDescent="0.3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row>
    <row r="79" spans="1:123" x14ac:dyDescent="0.3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row>
    <row r="80" spans="1:123" x14ac:dyDescent="0.3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row>
    <row r="81" spans="1:123" x14ac:dyDescent="0.3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row>
    <row r="82" spans="1:123" x14ac:dyDescent="0.3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row>
    <row r="83" spans="1:123" x14ac:dyDescent="0.3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row>
    <row r="84" spans="1:123" x14ac:dyDescent="0.3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row>
    <row r="85" spans="1:123" x14ac:dyDescent="0.3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row>
    <row r="86" spans="1:123" x14ac:dyDescent="0.3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row>
    <row r="87" spans="1:123"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row>
    <row r="88" spans="1:123" x14ac:dyDescent="0.3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row>
    <row r="89" spans="1:123" x14ac:dyDescent="0.3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row>
    <row r="90" spans="1:123" x14ac:dyDescent="0.3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row>
    <row r="91" spans="1:123" x14ac:dyDescent="0.3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row>
    <row r="92" spans="1:123" x14ac:dyDescent="0.3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row>
    <row r="93" spans="1:123" x14ac:dyDescent="0.3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row>
    <row r="94" spans="1:123" x14ac:dyDescent="0.3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row>
    <row r="95" spans="1:123" x14ac:dyDescent="0.3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row>
    <row r="96" spans="1:123" x14ac:dyDescent="0.3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row>
    <row r="97" spans="1:123" x14ac:dyDescent="0.3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row>
    <row r="98" spans="1:123" x14ac:dyDescent="0.3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row>
    <row r="99" spans="1:123" x14ac:dyDescent="0.3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row>
    <row r="100" spans="1:123"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row>
    <row r="101" spans="1:123"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row>
    <row r="102" spans="1:123"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row>
    <row r="103" spans="1:123"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row>
    <row r="104" spans="1:123"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row>
    <row r="105" spans="1:123"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row>
    <row r="106" spans="1:123"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row>
    <row r="107" spans="1:123"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row>
    <row r="108" spans="1:123"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row>
    <row r="109" spans="1:123"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row>
    <row r="110" spans="1:123"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row>
    <row r="111" spans="1:123"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row>
    <row r="112" spans="1:123"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row>
    <row r="113" spans="1:123"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row>
    <row r="114" spans="1:123"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row>
    <row r="115" spans="1:123"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row>
    <row r="116" spans="1:123"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row>
    <row r="117" spans="1:123"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row>
    <row r="118" spans="1:123"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row>
    <row r="119" spans="1:123"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row>
    <row r="120" spans="1:123"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row>
    <row r="121" spans="1:123"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row>
    <row r="122" spans="1:123"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row>
    <row r="123" spans="1:123"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row>
    <row r="124" spans="1:123"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row>
    <row r="125" spans="1:123"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row>
    <row r="126" spans="1:123"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row>
    <row r="127" spans="1:123" x14ac:dyDescent="0.3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row>
    <row r="128" spans="1:123" x14ac:dyDescent="0.3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row>
    <row r="129" spans="1:123" x14ac:dyDescent="0.3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row>
    <row r="130" spans="1:123"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row>
    <row r="131" spans="1:123" x14ac:dyDescent="0.3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row>
    <row r="132" spans="1:123" x14ac:dyDescent="0.3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row>
    <row r="133" spans="1:123" x14ac:dyDescent="0.3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row>
    <row r="134" spans="1:123" x14ac:dyDescent="0.3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row>
    <row r="135" spans="1:123"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row>
    <row r="136" spans="1:123"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row>
    <row r="137" spans="1:123" x14ac:dyDescent="0.3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row>
    <row r="138" spans="1:123"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row>
    <row r="139" spans="1:123"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row>
    <row r="140" spans="1:123" x14ac:dyDescent="0.3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row>
    <row r="141" spans="1:123"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row>
    <row r="142" spans="1:123"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row>
    <row r="143" spans="1:123" x14ac:dyDescent="0.3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row>
    <row r="144" spans="1:123" x14ac:dyDescent="0.3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row>
    <row r="145" spans="1:123" x14ac:dyDescent="0.3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row>
    <row r="146" spans="1:123" x14ac:dyDescent="0.3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row>
    <row r="147" spans="1:123" x14ac:dyDescent="0.3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row>
    <row r="148" spans="1:123" x14ac:dyDescent="0.3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row>
    <row r="149" spans="1:123" x14ac:dyDescent="0.3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row>
    <row r="150" spans="1:123"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row>
    <row r="151" spans="1:123" x14ac:dyDescent="0.3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row>
    <row r="152" spans="1:123" x14ac:dyDescent="0.3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row>
    <row r="153" spans="1:123" x14ac:dyDescent="0.3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row>
    <row r="154" spans="1:123" x14ac:dyDescent="0.3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row>
    <row r="155" spans="1:123" x14ac:dyDescent="0.3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row>
    <row r="156" spans="1:123" x14ac:dyDescent="0.3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row>
    <row r="157" spans="1:123" x14ac:dyDescent="0.3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row>
    <row r="158" spans="1:123"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row>
    <row r="159" spans="1:123"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row>
    <row r="160" spans="1:123"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row>
    <row r="161" spans="1:123"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row>
    <row r="162" spans="1:123"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row>
    <row r="163" spans="1:123"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row>
    <row r="164" spans="1:123"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row>
    <row r="165" spans="1:123"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row>
    <row r="166" spans="1:123"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row>
    <row r="167" spans="1:123"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row>
    <row r="168" spans="1:123"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row>
    <row r="169" spans="1:123"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row>
    <row r="170" spans="1:123"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row>
    <row r="171" spans="1:123"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row>
    <row r="172" spans="1:123"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row>
    <row r="173" spans="1:123"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row>
    <row r="174" spans="1:123"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row>
    <row r="175" spans="1:123"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row>
    <row r="176" spans="1:123"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row>
    <row r="177" spans="1:123"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row>
    <row r="178" spans="1:123"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row>
    <row r="179" spans="1:123"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row>
    <row r="180" spans="1:123"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row>
    <row r="181" spans="1:123"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row>
    <row r="182" spans="1:123"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row>
    <row r="183" spans="1:123" x14ac:dyDescent="0.3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row>
    <row r="184" spans="1:123" x14ac:dyDescent="0.3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row>
    <row r="185" spans="1:123" x14ac:dyDescent="0.3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row>
    <row r="186" spans="1:123" x14ac:dyDescent="0.3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row>
    <row r="187" spans="1:123" x14ac:dyDescent="0.3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row>
    <row r="188" spans="1:123" x14ac:dyDescent="0.3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row>
    <row r="189" spans="1:123" x14ac:dyDescent="0.3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row>
    <row r="190" spans="1:123" x14ac:dyDescent="0.3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row>
    <row r="191" spans="1:123" x14ac:dyDescent="0.3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row>
    <row r="192" spans="1:123" x14ac:dyDescent="0.3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row>
    <row r="193" spans="1:123" x14ac:dyDescent="0.3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row>
    <row r="194" spans="1:123" x14ac:dyDescent="0.3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row>
    <row r="195" spans="1:123" x14ac:dyDescent="0.3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row>
    <row r="196" spans="1:123" x14ac:dyDescent="0.3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row>
    <row r="197" spans="1:123" x14ac:dyDescent="0.3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row>
    <row r="198" spans="1:123" x14ac:dyDescent="0.3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row>
    <row r="199" spans="1:123" x14ac:dyDescent="0.3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row>
    <row r="200" spans="1:123" x14ac:dyDescent="0.3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row>
    <row r="201" spans="1:123" x14ac:dyDescent="0.3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row>
    <row r="202" spans="1:123" x14ac:dyDescent="0.3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row>
    <row r="203" spans="1:123" x14ac:dyDescent="0.3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row>
    <row r="204" spans="1:123" x14ac:dyDescent="0.3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row>
    <row r="205" spans="1:123" x14ac:dyDescent="0.3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row>
    <row r="206" spans="1:123" x14ac:dyDescent="0.3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row>
    <row r="207" spans="1:123" x14ac:dyDescent="0.3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row>
    <row r="208" spans="1:123" x14ac:dyDescent="0.3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row>
    <row r="209" spans="1:123" x14ac:dyDescent="0.3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row>
    <row r="210" spans="1:123" x14ac:dyDescent="0.3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row>
    <row r="211" spans="1:123" x14ac:dyDescent="0.3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row>
    <row r="212" spans="1:123" x14ac:dyDescent="0.3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row>
    <row r="213" spans="1:123" x14ac:dyDescent="0.3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row>
    <row r="214" spans="1:123" x14ac:dyDescent="0.3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row>
    <row r="215" spans="1:123" x14ac:dyDescent="0.3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row>
    <row r="216" spans="1:123" x14ac:dyDescent="0.3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row>
    <row r="217" spans="1:123" x14ac:dyDescent="0.3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row>
    <row r="218" spans="1:123" x14ac:dyDescent="0.3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row>
    <row r="219" spans="1:123" x14ac:dyDescent="0.3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row>
    <row r="220" spans="1:123" x14ac:dyDescent="0.3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row>
    <row r="221" spans="1:123" x14ac:dyDescent="0.3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row>
    <row r="222" spans="1:123" x14ac:dyDescent="0.3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row>
    <row r="223" spans="1:123" x14ac:dyDescent="0.3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row>
    <row r="224" spans="1:123" x14ac:dyDescent="0.3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row>
    <row r="225" spans="1:123" x14ac:dyDescent="0.3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row>
    <row r="226" spans="1:123" x14ac:dyDescent="0.3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row>
    <row r="227" spans="1:123" x14ac:dyDescent="0.3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row>
    <row r="228" spans="1:123" x14ac:dyDescent="0.3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row>
    <row r="229" spans="1:123" x14ac:dyDescent="0.3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row>
    <row r="230" spans="1:123" x14ac:dyDescent="0.3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row>
    <row r="231" spans="1:123" x14ac:dyDescent="0.3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row>
    <row r="232" spans="1:123" x14ac:dyDescent="0.3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row>
    <row r="233" spans="1:123" x14ac:dyDescent="0.3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row>
    <row r="234" spans="1:123" x14ac:dyDescent="0.3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row>
    <row r="235" spans="1:123" x14ac:dyDescent="0.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row>
    <row r="236" spans="1:123" x14ac:dyDescent="0.3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row>
    <row r="237" spans="1:123" x14ac:dyDescent="0.3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row>
    <row r="238" spans="1:123" x14ac:dyDescent="0.3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row>
    <row r="239" spans="1:123" x14ac:dyDescent="0.3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row>
    <row r="240" spans="1:123" x14ac:dyDescent="0.3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row>
    <row r="241" spans="1:123" x14ac:dyDescent="0.3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row>
    <row r="242" spans="1:123" x14ac:dyDescent="0.3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row>
    <row r="243" spans="1:123" x14ac:dyDescent="0.3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row>
    <row r="244" spans="1:123" x14ac:dyDescent="0.3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row>
    <row r="245" spans="1:123" x14ac:dyDescent="0.3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row>
    <row r="246" spans="1:123" x14ac:dyDescent="0.3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row>
    <row r="247" spans="1:123" x14ac:dyDescent="0.3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row>
    <row r="248" spans="1:123" x14ac:dyDescent="0.3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row>
    <row r="249" spans="1:123" x14ac:dyDescent="0.3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row>
    <row r="250" spans="1:123" x14ac:dyDescent="0.3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row>
    <row r="251" spans="1:123" x14ac:dyDescent="0.3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row>
    <row r="252" spans="1:123" x14ac:dyDescent="0.3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row>
    <row r="253" spans="1:123" x14ac:dyDescent="0.3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row>
    <row r="254" spans="1:123" x14ac:dyDescent="0.3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row>
    <row r="255" spans="1:123" x14ac:dyDescent="0.3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row>
    <row r="256" spans="1:123" x14ac:dyDescent="0.3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row>
    <row r="257" spans="1:123" x14ac:dyDescent="0.3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row>
    <row r="258" spans="1:123" x14ac:dyDescent="0.3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row>
    <row r="259" spans="1:123" x14ac:dyDescent="0.3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row>
    <row r="260" spans="1:123" x14ac:dyDescent="0.3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row>
    <row r="261" spans="1:123" x14ac:dyDescent="0.3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row>
    <row r="262" spans="1:123" x14ac:dyDescent="0.3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row>
    <row r="263" spans="1:123" x14ac:dyDescent="0.3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row>
    <row r="264" spans="1:123" x14ac:dyDescent="0.3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row>
    <row r="265" spans="1:123" x14ac:dyDescent="0.3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row>
    <row r="266" spans="1:123" x14ac:dyDescent="0.3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row>
    <row r="267" spans="1:123" x14ac:dyDescent="0.3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row>
    <row r="268" spans="1:123" x14ac:dyDescent="0.3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row>
    <row r="269" spans="1:123" x14ac:dyDescent="0.3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row>
    <row r="270" spans="1:123" x14ac:dyDescent="0.3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row>
    <row r="271" spans="1:123" x14ac:dyDescent="0.3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row>
    <row r="272" spans="1:123" x14ac:dyDescent="0.3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row>
    <row r="273" spans="1:123" x14ac:dyDescent="0.3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row>
    <row r="274" spans="1:123" x14ac:dyDescent="0.3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row>
    <row r="275" spans="1:123" x14ac:dyDescent="0.3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row>
    <row r="276" spans="1:123" x14ac:dyDescent="0.3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row>
    <row r="277" spans="1:123" x14ac:dyDescent="0.3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row>
    <row r="278" spans="1:123" x14ac:dyDescent="0.3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row>
    <row r="279" spans="1:123" x14ac:dyDescent="0.3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row>
    <row r="280" spans="1:123" x14ac:dyDescent="0.3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row>
    <row r="281" spans="1:123" x14ac:dyDescent="0.3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row>
    <row r="282" spans="1:123" x14ac:dyDescent="0.3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row>
    <row r="283" spans="1:123" x14ac:dyDescent="0.3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row>
    <row r="284" spans="1:123" x14ac:dyDescent="0.3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row>
    <row r="285" spans="1:123" x14ac:dyDescent="0.3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row>
    <row r="286" spans="1:123" x14ac:dyDescent="0.3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row>
    <row r="287" spans="1:123" x14ac:dyDescent="0.3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row>
    <row r="288" spans="1:123" x14ac:dyDescent="0.3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row>
    <row r="289" spans="1:123" x14ac:dyDescent="0.3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row>
    <row r="290" spans="1:123" x14ac:dyDescent="0.3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row>
    <row r="291" spans="1:123" x14ac:dyDescent="0.3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row>
    <row r="292" spans="1:123" x14ac:dyDescent="0.3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row>
    <row r="293" spans="1:123" x14ac:dyDescent="0.3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row>
    <row r="294" spans="1:123" x14ac:dyDescent="0.3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row>
    <row r="295" spans="1:123" x14ac:dyDescent="0.3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row>
    <row r="296" spans="1:123" x14ac:dyDescent="0.3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row>
    <row r="297" spans="1:123" x14ac:dyDescent="0.3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row>
    <row r="298" spans="1:123" x14ac:dyDescent="0.3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row>
    <row r="299" spans="1:123" x14ac:dyDescent="0.3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row>
    <row r="300" spans="1:123" x14ac:dyDescent="0.3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row>
    <row r="301" spans="1:123" x14ac:dyDescent="0.3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row>
    <row r="302" spans="1:123" x14ac:dyDescent="0.3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c r="DI302" s="5"/>
      <c r="DJ302" s="5"/>
      <c r="DK302" s="5"/>
      <c r="DL302" s="5"/>
      <c r="DM302" s="5"/>
      <c r="DN302" s="5"/>
      <c r="DO302" s="5"/>
      <c r="DP302" s="5"/>
      <c r="DQ302" s="5"/>
      <c r="DR302" s="5"/>
      <c r="DS302" s="5"/>
    </row>
    <row r="303" spans="1:123" x14ac:dyDescent="0.3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row>
    <row r="304" spans="1:123" x14ac:dyDescent="0.3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row>
    <row r="305" spans="1:123" x14ac:dyDescent="0.3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row>
    <row r="306" spans="1:123" x14ac:dyDescent="0.3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c r="DI306" s="5"/>
      <c r="DJ306" s="5"/>
      <c r="DK306" s="5"/>
      <c r="DL306" s="5"/>
      <c r="DM306" s="5"/>
      <c r="DN306" s="5"/>
      <c r="DO306" s="5"/>
      <c r="DP306" s="5"/>
      <c r="DQ306" s="5"/>
      <c r="DR306" s="5"/>
      <c r="DS306" s="5"/>
    </row>
    <row r="307" spans="1:123" x14ac:dyDescent="0.3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row>
    <row r="308" spans="1:123" x14ac:dyDescent="0.3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row>
    <row r="309" spans="1:123" x14ac:dyDescent="0.3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row>
    <row r="310" spans="1:123" x14ac:dyDescent="0.3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row>
    <row r="311" spans="1:123" x14ac:dyDescent="0.3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c r="DI311" s="5"/>
      <c r="DJ311" s="5"/>
      <c r="DK311" s="5"/>
      <c r="DL311" s="5"/>
      <c r="DM311" s="5"/>
      <c r="DN311" s="5"/>
      <c r="DO311" s="5"/>
      <c r="DP311" s="5"/>
      <c r="DQ311" s="5"/>
      <c r="DR311" s="5"/>
      <c r="DS311" s="5"/>
    </row>
    <row r="312" spans="1:123" x14ac:dyDescent="0.3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c r="DI312" s="5"/>
      <c r="DJ312" s="5"/>
      <c r="DK312" s="5"/>
      <c r="DL312" s="5"/>
      <c r="DM312" s="5"/>
      <c r="DN312" s="5"/>
      <c r="DO312" s="5"/>
      <c r="DP312" s="5"/>
      <c r="DQ312" s="5"/>
      <c r="DR312" s="5"/>
      <c r="DS312" s="5"/>
    </row>
    <row r="313" spans="1:123" x14ac:dyDescent="0.3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row>
    <row r="314" spans="1:123" x14ac:dyDescent="0.3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row>
    <row r="315" spans="1:123" x14ac:dyDescent="0.3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row>
    <row r="316" spans="1:123" x14ac:dyDescent="0.3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c r="DI316" s="5"/>
      <c r="DJ316" s="5"/>
      <c r="DK316" s="5"/>
      <c r="DL316" s="5"/>
      <c r="DM316" s="5"/>
      <c r="DN316" s="5"/>
      <c r="DO316" s="5"/>
      <c r="DP316" s="5"/>
      <c r="DQ316" s="5"/>
      <c r="DR316" s="5"/>
      <c r="DS316" s="5"/>
    </row>
    <row r="317" spans="1:123" x14ac:dyDescent="0.3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c r="DI317" s="5"/>
      <c r="DJ317" s="5"/>
      <c r="DK317" s="5"/>
      <c r="DL317" s="5"/>
      <c r="DM317" s="5"/>
      <c r="DN317" s="5"/>
      <c r="DO317" s="5"/>
      <c r="DP317" s="5"/>
      <c r="DQ317" s="5"/>
      <c r="DR317" s="5"/>
      <c r="DS317" s="5"/>
    </row>
    <row r="318" spans="1:123" x14ac:dyDescent="0.3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c r="DI318" s="5"/>
      <c r="DJ318" s="5"/>
      <c r="DK318" s="5"/>
      <c r="DL318" s="5"/>
      <c r="DM318" s="5"/>
      <c r="DN318" s="5"/>
      <c r="DO318" s="5"/>
      <c r="DP318" s="5"/>
      <c r="DQ318" s="5"/>
      <c r="DR318" s="5"/>
      <c r="DS318" s="5"/>
    </row>
    <row r="319" spans="1:123" x14ac:dyDescent="0.3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c r="DI319" s="5"/>
      <c r="DJ319" s="5"/>
      <c r="DK319" s="5"/>
      <c r="DL319" s="5"/>
      <c r="DM319" s="5"/>
      <c r="DN319" s="5"/>
      <c r="DO319" s="5"/>
      <c r="DP319" s="5"/>
      <c r="DQ319" s="5"/>
      <c r="DR319" s="5"/>
      <c r="DS319" s="5"/>
    </row>
    <row r="320" spans="1:123" x14ac:dyDescent="0.3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c r="DS320" s="5"/>
    </row>
    <row r="321" spans="1:123" x14ac:dyDescent="0.3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row>
    <row r="322" spans="1:123" x14ac:dyDescent="0.3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row>
    <row r="323" spans="1:123" x14ac:dyDescent="0.3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row>
    <row r="324" spans="1:123" x14ac:dyDescent="0.3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c r="DI324" s="5"/>
      <c r="DJ324" s="5"/>
      <c r="DK324" s="5"/>
      <c r="DL324" s="5"/>
      <c r="DM324" s="5"/>
      <c r="DN324" s="5"/>
      <c r="DO324" s="5"/>
      <c r="DP324" s="5"/>
      <c r="DQ324" s="5"/>
      <c r="DR324" s="5"/>
      <c r="DS324" s="5"/>
    </row>
    <row r="325" spans="1:123" x14ac:dyDescent="0.3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c r="DI325" s="5"/>
      <c r="DJ325" s="5"/>
      <c r="DK325" s="5"/>
      <c r="DL325" s="5"/>
      <c r="DM325" s="5"/>
      <c r="DN325" s="5"/>
      <c r="DO325" s="5"/>
      <c r="DP325" s="5"/>
      <c r="DQ325" s="5"/>
      <c r="DR325" s="5"/>
      <c r="DS325" s="5"/>
    </row>
    <row r="326" spans="1:123" x14ac:dyDescent="0.3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c r="DI326" s="5"/>
      <c r="DJ326" s="5"/>
      <c r="DK326" s="5"/>
      <c r="DL326" s="5"/>
      <c r="DM326" s="5"/>
      <c r="DN326" s="5"/>
      <c r="DO326" s="5"/>
      <c r="DP326" s="5"/>
      <c r="DQ326" s="5"/>
      <c r="DR326" s="5"/>
      <c r="DS326" s="5"/>
    </row>
    <row r="327" spans="1:123" x14ac:dyDescent="0.3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c r="DI327" s="5"/>
      <c r="DJ327" s="5"/>
      <c r="DK327" s="5"/>
      <c r="DL327" s="5"/>
      <c r="DM327" s="5"/>
      <c r="DN327" s="5"/>
      <c r="DO327" s="5"/>
      <c r="DP327" s="5"/>
      <c r="DQ327" s="5"/>
      <c r="DR327" s="5"/>
      <c r="DS327" s="5"/>
    </row>
    <row r="328" spans="1:123" x14ac:dyDescent="0.3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c r="DI328" s="5"/>
      <c r="DJ328" s="5"/>
      <c r="DK328" s="5"/>
      <c r="DL328" s="5"/>
      <c r="DM328" s="5"/>
      <c r="DN328" s="5"/>
      <c r="DO328" s="5"/>
      <c r="DP328" s="5"/>
      <c r="DQ328" s="5"/>
      <c r="DR328" s="5"/>
      <c r="DS328" s="5"/>
    </row>
    <row r="329" spans="1:123" x14ac:dyDescent="0.3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c r="DI329" s="5"/>
      <c r="DJ329" s="5"/>
      <c r="DK329" s="5"/>
      <c r="DL329" s="5"/>
      <c r="DM329" s="5"/>
      <c r="DN329" s="5"/>
      <c r="DO329" s="5"/>
      <c r="DP329" s="5"/>
      <c r="DQ329" s="5"/>
      <c r="DR329" s="5"/>
      <c r="DS329" s="5"/>
    </row>
    <row r="330" spans="1:123" x14ac:dyDescent="0.3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c r="DI330" s="5"/>
      <c r="DJ330" s="5"/>
      <c r="DK330" s="5"/>
      <c r="DL330" s="5"/>
      <c r="DM330" s="5"/>
      <c r="DN330" s="5"/>
      <c r="DO330" s="5"/>
      <c r="DP330" s="5"/>
      <c r="DQ330" s="5"/>
      <c r="DR330" s="5"/>
      <c r="DS330" s="5"/>
    </row>
    <row r="331" spans="1:123" x14ac:dyDescent="0.3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c r="DI331" s="5"/>
      <c r="DJ331" s="5"/>
      <c r="DK331" s="5"/>
      <c r="DL331" s="5"/>
      <c r="DM331" s="5"/>
      <c r="DN331" s="5"/>
      <c r="DO331" s="5"/>
      <c r="DP331" s="5"/>
      <c r="DQ331" s="5"/>
      <c r="DR331" s="5"/>
      <c r="DS331" s="5"/>
    </row>
    <row r="332" spans="1:123" x14ac:dyDescent="0.3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c r="DI332" s="5"/>
      <c r="DJ332" s="5"/>
      <c r="DK332" s="5"/>
      <c r="DL332" s="5"/>
      <c r="DM332" s="5"/>
      <c r="DN332" s="5"/>
      <c r="DO332" s="5"/>
      <c r="DP332" s="5"/>
      <c r="DQ332" s="5"/>
      <c r="DR332" s="5"/>
      <c r="DS332" s="5"/>
    </row>
    <row r="333" spans="1:123" x14ac:dyDescent="0.3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c r="DI333" s="5"/>
      <c r="DJ333" s="5"/>
      <c r="DK333" s="5"/>
      <c r="DL333" s="5"/>
      <c r="DM333" s="5"/>
      <c r="DN333" s="5"/>
      <c r="DO333" s="5"/>
      <c r="DP333" s="5"/>
      <c r="DQ333" s="5"/>
      <c r="DR333" s="5"/>
      <c r="DS333" s="5"/>
    </row>
    <row r="334" spans="1:123" x14ac:dyDescent="0.3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c r="DI334" s="5"/>
      <c r="DJ334" s="5"/>
      <c r="DK334" s="5"/>
      <c r="DL334" s="5"/>
      <c r="DM334" s="5"/>
      <c r="DN334" s="5"/>
      <c r="DO334" s="5"/>
      <c r="DP334" s="5"/>
      <c r="DQ334" s="5"/>
      <c r="DR334" s="5"/>
      <c r="DS334" s="5"/>
    </row>
    <row r="335" spans="1:123" x14ac:dyDescent="0.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c r="DI335" s="5"/>
      <c r="DJ335" s="5"/>
      <c r="DK335" s="5"/>
      <c r="DL335" s="5"/>
      <c r="DM335" s="5"/>
      <c r="DN335" s="5"/>
      <c r="DO335" s="5"/>
      <c r="DP335" s="5"/>
      <c r="DQ335" s="5"/>
      <c r="DR335" s="5"/>
      <c r="DS335" s="5"/>
    </row>
    <row r="336" spans="1:123" x14ac:dyDescent="0.3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c r="DI336" s="5"/>
      <c r="DJ336" s="5"/>
      <c r="DK336" s="5"/>
      <c r="DL336" s="5"/>
      <c r="DM336" s="5"/>
      <c r="DN336" s="5"/>
      <c r="DO336" s="5"/>
      <c r="DP336" s="5"/>
      <c r="DQ336" s="5"/>
      <c r="DR336" s="5"/>
      <c r="DS336" s="5"/>
    </row>
    <row r="337" spans="1:123" x14ac:dyDescent="0.3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c r="DI337" s="5"/>
      <c r="DJ337" s="5"/>
      <c r="DK337" s="5"/>
      <c r="DL337" s="5"/>
      <c r="DM337" s="5"/>
      <c r="DN337" s="5"/>
      <c r="DO337" s="5"/>
      <c r="DP337" s="5"/>
      <c r="DQ337" s="5"/>
      <c r="DR337" s="5"/>
      <c r="DS337" s="5"/>
    </row>
    <row r="338" spans="1:123" x14ac:dyDescent="0.3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c r="DI338" s="5"/>
      <c r="DJ338" s="5"/>
      <c r="DK338" s="5"/>
      <c r="DL338" s="5"/>
      <c r="DM338" s="5"/>
      <c r="DN338" s="5"/>
      <c r="DO338" s="5"/>
      <c r="DP338" s="5"/>
      <c r="DQ338" s="5"/>
      <c r="DR338" s="5"/>
      <c r="DS338" s="5"/>
    </row>
    <row r="339" spans="1:123" x14ac:dyDescent="0.3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c r="DI339" s="5"/>
      <c r="DJ339" s="5"/>
      <c r="DK339" s="5"/>
      <c r="DL339" s="5"/>
      <c r="DM339" s="5"/>
      <c r="DN339" s="5"/>
      <c r="DO339" s="5"/>
      <c r="DP339" s="5"/>
      <c r="DQ339" s="5"/>
      <c r="DR339" s="5"/>
      <c r="DS339" s="5"/>
    </row>
    <row r="340" spans="1:123" x14ac:dyDescent="0.3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c r="DI340" s="5"/>
      <c r="DJ340" s="5"/>
      <c r="DK340" s="5"/>
      <c r="DL340" s="5"/>
      <c r="DM340" s="5"/>
      <c r="DN340" s="5"/>
      <c r="DO340" s="5"/>
      <c r="DP340" s="5"/>
      <c r="DQ340" s="5"/>
      <c r="DR340" s="5"/>
      <c r="DS340" s="5"/>
    </row>
    <row r="341" spans="1:123" x14ac:dyDescent="0.3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c r="DI341" s="5"/>
      <c r="DJ341" s="5"/>
      <c r="DK341" s="5"/>
      <c r="DL341" s="5"/>
      <c r="DM341" s="5"/>
      <c r="DN341" s="5"/>
      <c r="DO341" s="5"/>
      <c r="DP341" s="5"/>
      <c r="DQ341" s="5"/>
      <c r="DR341" s="5"/>
      <c r="DS341" s="5"/>
    </row>
    <row r="342" spans="1:123" x14ac:dyDescent="0.3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c r="DI342" s="5"/>
      <c r="DJ342" s="5"/>
      <c r="DK342" s="5"/>
      <c r="DL342" s="5"/>
      <c r="DM342" s="5"/>
      <c r="DN342" s="5"/>
      <c r="DO342" s="5"/>
      <c r="DP342" s="5"/>
      <c r="DQ342" s="5"/>
      <c r="DR342" s="5"/>
      <c r="DS342" s="5"/>
    </row>
    <row r="343" spans="1:123" x14ac:dyDescent="0.3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spans="1:123" x14ac:dyDescent="0.3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spans="1:123" x14ac:dyDescent="0.3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spans="1:123" x14ac:dyDescent="0.3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spans="1:123" x14ac:dyDescent="0.3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spans="1:123" x14ac:dyDescent="0.3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spans="1:123" x14ac:dyDescent="0.3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spans="1:123" x14ac:dyDescent="0.3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spans="1:123" x14ac:dyDescent="0.3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spans="1:123" x14ac:dyDescent="0.3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row r="353" spans="1:27" x14ac:dyDescent="0.3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row>
    <row r="354" spans="1:27" x14ac:dyDescent="0.3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row>
    <row r="355" spans="1:27" x14ac:dyDescent="0.3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spans="1:27" x14ac:dyDescent="0.3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row>
    <row r="357" spans="1:27" x14ac:dyDescent="0.3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row>
    <row r="358" spans="1:27" x14ac:dyDescent="0.3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row>
    <row r="359" spans="1:27" x14ac:dyDescent="0.3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row>
    <row r="360" spans="1:27" x14ac:dyDescent="0.3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row>
    <row r="361" spans="1:27" x14ac:dyDescent="0.3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row>
    <row r="362" spans="1:27" x14ac:dyDescent="0.3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row>
    <row r="363" spans="1:27" x14ac:dyDescent="0.3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row>
    <row r="364" spans="1:27" x14ac:dyDescent="0.3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row>
    <row r="365" spans="1:27" x14ac:dyDescent="0.3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row>
    <row r="366" spans="1:27" x14ac:dyDescent="0.3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row>
    <row r="367" spans="1:27" x14ac:dyDescent="0.3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spans="1:27" x14ac:dyDescent="0.3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row>
    <row r="369" spans="1:27" x14ac:dyDescent="0.3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row>
    <row r="370" spans="1:27" x14ac:dyDescent="0.3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row>
    <row r="371" spans="1:27" x14ac:dyDescent="0.3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row>
    <row r="372" spans="1:27" x14ac:dyDescent="0.3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row>
    <row r="373" spans="1:27" x14ac:dyDescent="0.3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row>
    <row r="374" spans="1:27" x14ac:dyDescent="0.3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row>
    <row r="375" spans="1:27" x14ac:dyDescent="0.3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row>
    <row r="376" spans="1:27" x14ac:dyDescent="0.3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spans="1:27" x14ac:dyDescent="0.3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row>
    <row r="378" spans="1:27" x14ac:dyDescent="0.3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row>
    <row r="379" spans="1:27" x14ac:dyDescent="0.3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row>
    <row r="380" spans="1:27" x14ac:dyDescent="0.3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row>
    <row r="381" spans="1:27" x14ac:dyDescent="0.3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row>
    <row r="382" spans="1:27" x14ac:dyDescent="0.3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row>
    <row r="383" spans="1:27" x14ac:dyDescent="0.3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row>
    <row r="384" spans="1:27" x14ac:dyDescent="0.3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row>
    <row r="385" spans="1:27" x14ac:dyDescent="0.3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row>
    <row r="386" spans="1:27" x14ac:dyDescent="0.3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row>
    <row r="387" spans="1:27" x14ac:dyDescent="0.3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row>
    <row r="388" spans="1:27" x14ac:dyDescent="0.3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row>
    <row r="389" spans="1:27" x14ac:dyDescent="0.3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row>
    <row r="390" spans="1:27" x14ac:dyDescent="0.3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row>
    <row r="391" spans="1:27" x14ac:dyDescent="0.3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row>
    <row r="392" spans="1:27" x14ac:dyDescent="0.3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row>
    <row r="393" spans="1:27" x14ac:dyDescent="0.3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row>
    <row r="394" spans="1:27" x14ac:dyDescent="0.3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row>
    <row r="395" spans="1:27" x14ac:dyDescent="0.3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row r="396" spans="1:27" x14ac:dyDescent="0.3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row>
    <row r="397" spans="1:27" x14ac:dyDescent="0.3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spans="1:27" x14ac:dyDescent="0.3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row r="399" spans="1:27" x14ac:dyDescent="0.3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row>
    <row r="400" spans="1:27" x14ac:dyDescent="0.3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row>
    <row r="401" spans="1:27" x14ac:dyDescent="0.3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row>
    <row r="402" spans="1:27" x14ac:dyDescent="0.3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row>
    <row r="403" spans="1:27" x14ac:dyDescent="0.3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row>
    <row r="404" spans="1:27" x14ac:dyDescent="0.3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row>
    <row r="405" spans="1:27" x14ac:dyDescent="0.3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row>
    <row r="406" spans="1:27" x14ac:dyDescent="0.3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row>
    <row r="407" spans="1:27" x14ac:dyDescent="0.3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row>
    <row r="408" spans="1:27" x14ac:dyDescent="0.3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row>
    <row r="409" spans="1:27" x14ac:dyDescent="0.3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row>
    <row r="410" spans="1:27" x14ac:dyDescent="0.3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row>
    <row r="411" spans="1:27" x14ac:dyDescent="0.3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row>
    <row r="412" spans="1:27" x14ac:dyDescent="0.3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row>
    <row r="413" spans="1:27" x14ac:dyDescent="0.3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row>
    <row r="414" spans="1:27" x14ac:dyDescent="0.3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row>
    <row r="415" spans="1:27" x14ac:dyDescent="0.3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row>
    <row r="416" spans="1:27" x14ac:dyDescent="0.3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row>
    <row r="417" spans="1:27" x14ac:dyDescent="0.3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row>
    <row r="418" spans="1:27" x14ac:dyDescent="0.3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row>
    <row r="419" spans="1:27" x14ac:dyDescent="0.3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row>
    <row r="420" spans="1:27" x14ac:dyDescent="0.3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row>
    <row r="421" spans="1:27" x14ac:dyDescent="0.3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row>
    <row r="422" spans="1:27" x14ac:dyDescent="0.3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row>
    <row r="423" spans="1:27" x14ac:dyDescent="0.3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row>
    <row r="424" spans="1:27" x14ac:dyDescent="0.3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row>
    <row r="425" spans="1:27" x14ac:dyDescent="0.3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row>
    <row r="426" spans="1:27" x14ac:dyDescent="0.3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row>
    <row r="427" spans="1:27" x14ac:dyDescent="0.3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row>
    <row r="428" spans="1:27" x14ac:dyDescent="0.3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row>
    <row r="429" spans="1:27" x14ac:dyDescent="0.3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row>
    <row r="430" spans="1:27" x14ac:dyDescent="0.3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row>
    <row r="431" spans="1:27" x14ac:dyDescent="0.3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row>
    <row r="432" spans="1:27" x14ac:dyDescent="0.3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row>
    <row r="433" spans="1:27" x14ac:dyDescent="0.3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row>
    <row r="434" spans="1:27" x14ac:dyDescent="0.3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row>
    <row r="435" spans="1:27" x14ac:dyDescent="0.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row>
    <row r="436" spans="1:27" x14ac:dyDescent="0.3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row>
    <row r="437" spans="1:27" x14ac:dyDescent="0.3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row>
    <row r="438" spans="1:27" x14ac:dyDescent="0.3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row>
    <row r="439" spans="1:27" x14ac:dyDescent="0.3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row>
    <row r="440" spans="1:27" x14ac:dyDescent="0.3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row>
    <row r="441" spans="1:27" x14ac:dyDescent="0.3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row>
    <row r="442" spans="1:27" x14ac:dyDescent="0.3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row>
    <row r="443" spans="1:27" x14ac:dyDescent="0.3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row>
    <row r="444" spans="1:27" x14ac:dyDescent="0.3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row>
    <row r="445" spans="1:27" x14ac:dyDescent="0.3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row>
    <row r="446" spans="1:27" x14ac:dyDescent="0.3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row>
    <row r="447" spans="1:27" x14ac:dyDescent="0.3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row>
    <row r="448" spans="1:27" x14ac:dyDescent="0.3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row>
    <row r="449" spans="1:27" x14ac:dyDescent="0.3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row>
    <row r="450" spans="1:27" x14ac:dyDescent="0.3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row>
    <row r="451" spans="1:27" x14ac:dyDescent="0.3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row>
    <row r="452" spans="1:27" x14ac:dyDescent="0.3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row>
    <row r="453" spans="1:27" x14ac:dyDescent="0.3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row>
    <row r="454" spans="1:27" x14ac:dyDescent="0.3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row>
    <row r="455" spans="1:27" x14ac:dyDescent="0.3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row>
    <row r="456" spans="1:27" x14ac:dyDescent="0.3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row>
    <row r="457" spans="1:27" x14ac:dyDescent="0.3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row>
    <row r="458" spans="1:27" x14ac:dyDescent="0.3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row>
    <row r="459" spans="1:27" x14ac:dyDescent="0.3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row>
    <row r="460" spans="1:27" x14ac:dyDescent="0.3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row>
    <row r="461" spans="1:27" x14ac:dyDescent="0.3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row>
    <row r="462" spans="1:27" x14ac:dyDescent="0.3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row>
    <row r="463" spans="1:27" x14ac:dyDescent="0.3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row>
    <row r="464" spans="1:27" x14ac:dyDescent="0.3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row>
    <row r="465" spans="1:27" x14ac:dyDescent="0.3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row>
    <row r="466" spans="1:27" x14ac:dyDescent="0.3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row>
    <row r="467" spans="1:27" x14ac:dyDescent="0.3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row>
    <row r="468" spans="1:27" x14ac:dyDescent="0.3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row>
    <row r="469" spans="1:27" x14ac:dyDescent="0.3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row>
    <row r="470" spans="1:27" x14ac:dyDescent="0.3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row>
    <row r="471" spans="1:27" x14ac:dyDescent="0.3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row>
    <row r="472" spans="1:27" x14ac:dyDescent="0.3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row>
    <row r="473" spans="1:27" x14ac:dyDescent="0.3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row>
    <row r="474" spans="1:27" x14ac:dyDescent="0.3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row>
    <row r="475" spans="1:27" x14ac:dyDescent="0.3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row>
    <row r="476" spans="1:27" x14ac:dyDescent="0.3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row>
    <row r="477" spans="1:27" x14ac:dyDescent="0.3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row>
    <row r="478" spans="1:27" x14ac:dyDescent="0.3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row>
    <row r="479" spans="1:27" x14ac:dyDescent="0.3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row>
    <row r="480" spans="1:27" x14ac:dyDescent="0.3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row>
    <row r="481" spans="1:27" x14ac:dyDescent="0.3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row>
    <row r="482" spans="1:27" x14ac:dyDescent="0.3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row>
    <row r="483" spans="1:27" x14ac:dyDescent="0.3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row>
    <row r="484" spans="1:27" x14ac:dyDescent="0.3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row>
    <row r="485" spans="1:27" x14ac:dyDescent="0.3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row>
    <row r="486" spans="1:27" x14ac:dyDescent="0.3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row>
    <row r="487" spans="1:27" x14ac:dyDescent="0.3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row>
    <row r="488" spans="1:27" x14ac:dyDescent="0.3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row>
    <row r="489" spans="1:27" x14ac:dyDescent="0.3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row>
    <row r="490" spans="1:27" x14ac:dyDescent="0.3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row>
    <row r="491" spans="1:27" x14ac:dyDescent="0.3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row>
    <row r="492" spans="1:27" x14ac:dyDescent="0.3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row>
    <row r="493" spans="1:27" x14ac:dyDescent="0.3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row>
    <row r="494" spans="1:27" x14ac:dyDescent="0.3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row>
    <row r="495" spans="1:27" x14ac:dyDescent="0.3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row>
    <row r="496" spans="1:27" x14ac:dyDescent="0.3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row>
    <row r="497" spans="1:27" x14ac:dyDescent="0.3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row>
    <row r="498" spans="1:27" x14ac:dyDescent="0.3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row>
    <row r="499" spans="1:27" x14ac:dyDescent="0.3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row>
    <row r="500" spans="1:27" x14ac:dyDescent="0.3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row>
    <row r="501" spans="1:27" x14ac:dyDescent="0.3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row>
    <row r="502" spans="1:27" x14ac:dyDescent="0.3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row>
    <row r="503" spans="1:27" x14ac:dyDescent="0.3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row>
    <row r="504" spans="1:27" x14ac:dyDescent="0.3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row>
    <row r="505" spans="1:27" x14ac:dyDescent="0.3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row>
    <row r="506" spans="1:27" x14ac:dyDescent="0.3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row>
    <row r="507" spans="1:27" x14ac:dyDescent="0.3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row>
    <row r="508" spans="1:27" x14ac:dyDescent="0.3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row>
    <row r="509" spans="1:27" x14ac:dyDescent="0.3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row>
    <row r="510" spans="1:27" x14ac:dyDescent="0.3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row>
    <row r="511" spans="1:27" x14ac:dyDescent="0.3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row>
    <row r="512" spans="1:27" x14ac:dyDescent="0.3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row>
    <row r="513" spans="1:27" x14ac:dyDescent="0.3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row>
    <row r="514" spans="1:27" x14ac:dyDescent="0.3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row>
    <row r="515" spans="1:27" x14ac:dyDescent="0.3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row>
    <row r="516" spans="1:27" x14ac:dyDescent="0.3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row>
    <row r="517" spans="1:27" x14ac:dyDescent="0.3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row>
    <row r="518" spans="1:27" x14ac:dyDescent="0.3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row>
    <row r="519" spans="1:27" x14ac:dyDescent="0.3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row>
    <row r="520" spans="1:27" x14ac:dyDescent="0.3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row>
    <row r="521" spans="1:27" x14ac:dyDescent="0.3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row>
    <row r="522" spans="1:27" x14ac:dyDescent="0.3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row>
    <row r="523" spans="1:27" x14ac:dyDescent="0.3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row>
    <row r="524" spans="1:27" x14ac:dyDescent="0.3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row>
    <row r="525" spans="1:27" x14ac:dyDescent="0.3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row>
    <row r="526" spans="1:27" x14ac:dyDescent="0.3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row>
    <row r="527" spans="1:27" x14ac:dyDescent="0.3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row>
    <row r="528" spans="1:27" x14ac:dyDescent="0.3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row>
    <row r="529" spans="1:27" x14ac:dyDescent="0.3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row>
    <row r="530" spans="1:27" x14ac:dyDescent="0.3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row>
    <row r="531" spans="1:27" x14ac:dyDescent="0.3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row>
    <row r="532" spans="1:27" x14ac:dyDescent="0.3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row>
    <row r="533" spans="1:27" x14ac:dyDescent="0.3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row>
    <row r="534" spans="1:27" x14ac:dyDescent="0.3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row>
    <row r="535" spans="1:27" x14ac:dyDescent="0.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row>
    <row r="536" spans="1:27" x14ac:dyDescent="0.3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row>
    <row r="537" spans="1:27" x14ac:dyDescent="0.3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row>
    <row r="538" spans="1:27" x14ac:dyDescent="0.3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row>
    <row r="539" spans="1:27" x14ac:dyDescent="0.3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row>
    <row r="540" spans="1:27" x14ac:dyDescent="0.3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row>
    <row r="541" spans="1:27" x14ac:dyDescent="0.3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row>
    <row r="542" spans="1:27" x14ac:dyDescent="0.3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row>
    <row r="543" spans="1:27" x14ac:dyDescent="0.3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row>
    <row r="544" spans="1:27" x14ac:dyDescent="0.3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row>
    <row r="545" spans="1:27" x14ac:dyDescent="0.3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row>
    <row r="546" spans="1:27" x14ac:dyDescent="0.3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row>
    <row r="547" spans="1:27" x14ac:dyDescent="0.3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row>
    <row r="548" spans="1:27" x14ac:dyDescent="0.3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row>
    <row r="549" spans="1:27" x14ac:dyDescent="0.3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row>
    <row r="550" spans="1:27" x14ac:dyDescent="0.3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row>
    <row r="551" spans="1:27" x14ac:dyDescent="0.3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row>
    <row r="552" spans="1:27" x14ac:dyDescent="0.3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row>
    <row r="553" spans="1:27" x14ac:dyDescent="0.3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row>
    <row r="554" spans="1:27" x14ac:dyDescent="0.3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row>
    <row r="555" spans="1:27" x14ac:dyDescent="0.3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row>
    <row r="556" spans="1:27" x14ac:dyDescent="0.3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row>
    <row r="557" spans="1:27" x14ac:dyDescent="0.3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row>
    <row r="558" spans="1:27" x14ac:dyDescent="0.3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row>
    <row r="559" spans="1:27" x14ac:dyDescent="0.3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row>
    <row r="560" spans="1:27" x14ac:dyDescent="0.3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row>
    <row r="561" spans="1:27" x14ac:dyDescent="0.3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row>
    <row r="562" spans="1:27" x14ac:dyDescent="0.3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row>
    <row r="563" spans="1:27" x14ac:dyDescent="0.3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row>
    <row r="564" spans="1:27" x14ac:dyDescent="0.3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row>
    <row r="565" spans="1:27" x14ac:dyDescent="0.3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row>
    <row r="566" spans="1:27" x14ac:dyDescent="0.3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row>
    <row r="567" spans="1:27" x14ac:dyDescent="0.3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row>
    <row r="568" spans="1:27" x14ac:dyDescent="0.3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row>
    <row r="569" spans="1:27" x14ac:dyDescent="0.3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row>
    <row r="570" spans="1:27" x14ac:dyDescent="0.3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row>
    <row r="571" spans="1:27" x14ac:dyDescent="0.3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row>
    <row r="572" spans="1:27" x14ac:dyDescent="0.3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row>
    <row r="573" spans="1:27" x14ac:dyDescent="0.3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row>
    <row r="574" spans="1:27" x14ac:dyDescent="0.3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row>
    <row r="575" spans="1:27" x14ac:dyDescent="0.3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row>
    <row r="576" spans="1:27" x14ac:dyDescent="0.3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row>
    <row r="577" spans="1:27" x14ac:dyDescent="0.3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row>
    <row r="578" spans="1:27" x14ac:dyDescent="0.3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row>
    <row r="579" spans="1:27" x14ac:dyDescent="0.3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row>
    <row r="580" spans="1:27" x14ac:dyDescent="0.3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row>
    <row r="581" spans="1:27" x14ac:dyDescent="0.3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row>
    <row r="582" spans="1:27" x14ac:dyDescent="0.3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row>
    <row r="583" spans="1:27" x14ac:dyDescent="0.3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row>
    <row r="584" spans="1:27" x14ac:dyDescent="0.3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row>
    <row r="585" spans="1:27" x14ac:dyDescent="0.3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row>
    <row r="586" spans="1:27" x14ac:dyDescent="0.3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row>
    <row r="587" spans="1:27" x14ac:dyDescent="0.3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row>
    <row r="588" spans="1:27" x14ac:dyDescent="0.3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row>
    <row r="589" spans="1:27" x14ac:dyDescent="0.3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row>
    <row r="590" spans="1:27" x14ac:dyDescent="0.3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row>
    <row r="591" spans="1:27" x14ac:dyDescent="0.3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row>
    <row r="592" spans="1:27" x14ac:dyDescent="0.3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row>
    <row r="593" spans="1:27" x14ac:dyDescent="0.3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row>
    <row r="594" spans="1:27" x14ac:dyDescent="0.3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row>
    <row r="595" spans="1:27" x14ac:dyDescent="0.3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row>
    <row r="596" spans="1:27" x14ac:dyDescent="0.3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row>
    <row r="597" spans="1:27" x14ac:dyDescent="0.3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row>
    <row r="598" spans="1:27" x14ac:dyDescent="0.3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row>
    <row r="599" spans="1:27" x14ac:dyDescent="0.3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row>
    <row r="600" spans="1:27" x14ac:dyDescent="0.3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row>
    <row r="601" spans="1:27" x14ac:dyDescent="0.3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row>
    <row r="602" spans="1:27" x14ac:dyDescent="0.3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row>
    <row r="603" spans="1:27" x14ac:dyDescent="0.3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row>
    <row r="604" spans="1:27" x14ac:dyDescent="0.3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row>
    <row r="605" spans="1:27" x14ac:dyDescent="0.3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row>
    <row r="606" spans="1:27" x14ac:dyDescent="0.3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row>
    <row r="607" spans="1:27" x14ac:dyDescent="0.3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row>
    <row r="608" spans="1:27" x14ac:dyDescent="0.3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row>
    <row r="609" spans="1:27" x14ac:dyDescent="0.3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row>
    <row r="610" spans="1:27" x14ac:dyDescent="0.3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row>
    <row r="611" spans="1:27" x14ac:dyDescent="0.3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row>
    <row r="612" spans="1:27" x14ac:dyDescent="0.3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row>
    <row r="613" spans="1:27" x14ac:dyDescent="0.3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row>
    <row r="614" spans="1:27" x14ac:dyDescent="0.3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row>
    <row r="615" spans="1:27" x14ac:dyDescent="0.3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row>
    <row r="616" spans="1:27" x14ac:dyDescent="0.3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row>
    <row r="617" spans="1:27" x14ac:dyDescent="0.3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row>
    <row r="618" spans="1:27" x14ac:dyDescent="0.3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row>
    <row r="619" spans="1:27" x14ac:dyDescent="0.3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row>
    <row r="620" spans="1:27" x14ac:dyDescent="0.3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row>
    <row r="621" spans="1:27" x14ac:dyDescent="0.3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row>
    <row r="622" spans="1:27" x14ac:dyDescent="0.3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row>
    <row r="623" spans="1:27" x14ac:dyDescent="0.3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row>
    <row r="624" spans="1:27" x14ac:dyDescent="0.3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row>
    <row r="625" spans="1:27" x14ac:dyDescent="0.3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row>
    <row r="626" spans="1:27" x14ac:dyDescent="0.3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row>
    <row r="627" spans="1:27" x14ac:dyDescent="0.3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row>
    <row r="628" spans="1:27" x14ac:dyDescent="0.3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row>
    <row r="629" spans="1:27" x14ac:dyDescent="0.3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row>
    <row r="630" spans="1:27" x14ac:dyDescent="0.3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row>
    <row r="631" spans="1:27" x14ac:dyDescent="0.3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row>
    <row r="632" spans="1:27" x14ac:dyDescent="0.3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row>
    <row r="633" spans="1:27" x14ac:dyDescent="0.3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row>
    <row r="634" spans="1:27" x14ac:dyDescent="0.3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row>
    <row r="635" spans="1:27" x14ac:dyDescent="0.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row>
    <row r="636" spans="1:27" x14ac:dyDescent="0.3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row>
    <row r="637" spans="1:27" x14ac:dyDescent="0.3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row>
    <row r="638" spans="1:27" x14ac:dyDescent="0.3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row>
    <row r="639" spans="1:27" x14ac:dyDescent="0.3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row>
    <row r="640" spans="1:27" x14ac:dyDescent="0.3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row>
    <row r="641" spans="1:27" x14ac:dyDescent="0.3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row>
    <row r="642" spans="1:27" x14ac:dyDescent="0.3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row>
    <row r="643" spans="1:27" x14ac:dyDescent="0.3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row>
    <row r="644" spans="1:27" x14ac:dyDescent="0.3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row>
    <row r="645" spans="1:27" x14ac:dyDescent="0.3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row>
    <row r="646" spans="1:27" x14ac:dyDescent="0.3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row>
    <row r="647" spans="1:27" x14ac:dyDescent="0.3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row>
    <row r="648" spans="1:27" x14ac:dyDescent="0.3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row>
    <row r="649" spans="1:27" x14ac:dyDescent="0.3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row>
    <row r="650" spans="1:27" x14ac:dyDescent="0.3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row>
    <row r="651" spans="1:27" x14ac:dyDescent="0.3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row>
    <row r="652" spans="1:27" x14ac:dyDescent="0.3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row>
    <row r="653" spans="1:27" x14ac:dyDescent="0.3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row>
    <row r="654" spans="1:27" x14ac:dyDescent="0.3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row>
    <row r="655" spans="1:27" x14ac:dyDescent="0.3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row>
    <row r="656" spans="1:27" x14ac:dyDescent="0.3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row>
    <row r="657" spans="1:27" x14ac:dyDescent="0.3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row>
    <row r="658" spans="1:27" x14ac:dyDescent="0.3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row>
    <row r="659" spans="1:27" x14ac:dyDescent="0.3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row>
    <row r="660" spans="1:27" x14ac:dyDescent="0.3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row>
    <row r="661" spans="1:27" x14ac:dyDescent="0.3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row>
    <row r="662" spans="1:27" x14ac:dyDescent="0.3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row>
    <row r="663" spans="1:27" x14ac:dyDescent="0.3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row>
    <row r="664" spans="1:27" x14ac:dyDescent="0.3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row>
    <row r="665" spans="1:27" x14ac:dyDescent="0.3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row>
    <row r="666" spans="1:27" x14ac:dyDescent="0.3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row>
    <row r="667" spans="1:27" x14ac:dyDescent="0.3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row>
    <row r="668" spans="1:27" x14ac:dyDescent="0.3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row>
    <row r="669" spans="1:27" x14ac:dyDescent="0.3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row>
    <row r="670" spans="1:27" x14ac:dyDescent="0.3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row>
    <row r="671" spans="1:27" x14ac:dyDescent="0.3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row>
    <row r="672" spans="1:27" x14ac:dyDescent="0.3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row>
    <row r="673" spans="1:27" x14ac:dyDescent="0.3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row>
    <row r="674" spans="1:27" x14ac:dyDescent="0.3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row>
    <row r="675" spans="1:27" x14ac:dyDescent="0.3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row>
    <row r="676" spans="1:27" x14ac:dyDescent="0.3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row>
    <row r="677" spans="1:27" x14ac:dyDescent="0.3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row>
    <row r="678" spans="1:27" x14ac:dyDescent="0.3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row>
    <row r="679" spans="1:27" x14ac:dyDescent="0.3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row>
    <row r="680" spans="1:27" x14ac:dyDescent="0.3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row>
    <row r="681" spans="1:27" x14ac:dyDescent="0.3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row>
    <row r="682" spans="1:27" x14ac:dyDescent="0.3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row>
    <row r="683" spans="1:27" x14ac:dyDescent="0.3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row>
    <row r="684" spans="1:27" x14ac:dyDescent="0.3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row>
    <row r="685" spans="1:27" x14ac:dyDescent="0.3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row>
    <row r="686" spans="1:27" x14ac:dyDescent="0.3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row>
    <row r="687" spans="1:27" x14ac:dyDescent="0.3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row>
    <row r="688" spans="1:27" x14ac:dyDescent="0.3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row>
    <row r="689" spans="1:27" x14ac:dyDescent="0.3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row>
    <row r="690" spans="1:27" x14ac:dyDescent="0.3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row>
    <row r="691" spans="1:27" x14ac:dyDescent="0.3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row>
    <row r="692" spans="1:27" x14ac:dyDescent="0.3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row>
    <row r="693" spans="1:27" x14ac:dyDescent="0.3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row>
    <row r="694" spans="1:27" x14ac:dyDescent="0.3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row>
    <row r="695" spans="1:27" x14ac:dyDescent="0.3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row>
    <row r="696" spans="1:27" x14ac:dyDescent="0.3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row>
    <row r="697" spans="1:27" x14ac:dyDescent="0.3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row>
    <row r="698" spans="1:27" x14ac:dyDescent="0.3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row>
    <row r="699" spans="1:27" x14ac:dyDescent="0.3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row>
    <row r="700" spans="1:27" x14ac:dyDescent="0.3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row>
    <row r="701" spans="1:27" x14ac:dyDescent="0.3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row>
    <row r="702" spans="1:27" x14ac:dyDescent="0.3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row>
    <row r="703" spans="1:27" x14ac:dyDescent="0.3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row>
    <row r="704" spans="1:27" x14ac:dyDescent="0.3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row>
    <row r="705" spans="1:27" x14ac:dyDescent="0.3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row>
    <row r="706" spans="1:27" x14ac:dyDescent="0.3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row>
    <row r="707" spans="1:27" x14ac:dyDescent="0.3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row>
    <row r="708" spans="1:27" x14ac:dyDescent="0.3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row>
    <row r="709" spans="1:27" x14ac:dyDescent="0.3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row>
    <row r="710" spans="1:27" x14ac:dyDescent="0.3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row>
    <row r="711" spans="1:27" x14ac:dyDescent="0.3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row>
    <row r="712" spans="1:27" x14ac:dyDescent="0.3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row>
    <row r="713" spans="1:27" x14ac:dyDescent="0.3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row>
    <row r="714" spans="1:27" x14ac:dyDescent="0.3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row>
    <row r="715" spans="1:27" x14ac:dyDescent="0.3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row>
    <row r="716" spans="1:27" x14ac:dyDescent="0.3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row>
    <row r="717" spans="1:27" x14ac:dyDescent="0.3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row>
    <row r="718" spans="1:27" x14ac:dyDescent="0.3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row>
    <row r="719" spans="1:27" x14ac:dyDescent="0.3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row>
    <row r="720" spans="1:27" x14ac:dyDescent="0.3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row>
    <row r="721" spans="1:27" x14ac:dyDescent="0.3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row>
    <row r="722" spans="1:27" x14ac:dyDescent="0.3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row>
    <row r="723" spans="1:27" x14ac:dyDescent="0.3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row>
    <row r="724" spans="1:27" x14ac:dyDescent="0.3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row>
    <row r="725" spans="1:27" x14ac:dyDescent="0.3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row>
    <row r="726" spans="1:27" x14ac:dyDescent="0.3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row>
    <row r="727" spans="1:27" x14ac:dyDescent="0.3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row>
    <row r="728" spans="1:27" x14ac:dyDescent="0.3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row>
    <row r="729" spans="1:27" x14ac:dyDescent="0.3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row>
    <row r="730" spans="1:27" x14ac:dyDescent="0.3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row>
    <row r="731" spans="1:27" x14ac:dyDescent="0.3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row>
    <row r="732" spans="1:27" x14ac:dyDescent="0.3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row>
    <row r="733" spans="1:27" x14ac:dyDescent="0.3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row>
    <row r="734" spans="1:27" x14ac:dyDescent="0.3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row>
    <row r="735" spans="1:27" x14ac:dyDescent="0.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row>
    <row r="736" spans="1:27" x14ac:dyDescent="0.3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row>
    <row r="737" spans="1:27" x14ac:dyDescent="0.3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row>
    <row r="738" spans="1:27" x14ac:dyDescent="0.3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row>
    <row r="739" spans="1:27" x14ac:dyDescent="0.3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row>
    <row r="740" spans="1:27" x14ac:dyDescent="0.3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row>
    <row r="741" spans="1:27" x14ac:dyDescent="0.3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row>
    <row r="742" spans="1:27" x14ac:dyDescent="0.3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row>
    <row r="743" spans="1:27" x14ac:dyDescent="0.3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row>
    <row r="744" spans="1:27" x14ac:dyDescent="0.3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row>
    <row r="745" spans="1:27" x14ac:dyDescent="0.3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row>
    <row r="746" spans="1:27" x14ac:dyDescent="0.3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row>
    <row r="747" spans="1:27" x14ac:dyDescent="0.3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row>
    <row r="748" spans="1:27" x14ac:dyDescent="0.3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row>
    <row r="749" spans="1:27" x14ac:dyDescent="0.3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row>
    <row r="750" spans="1:27" x14ac:dyDescent="0.3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row>
    <row r="751" spans="1:27" x14ac:dyDescent="0.3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row>
    <row r="752" spans="1:27" x14ac:dyDescent="0.3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row>
    <row r="753" spans="1:27" x14ac:dyDescent="0.3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row>
    <row r="754" spans="1:27" x14ac:dyDescent="0.3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row>
    <row r="755" spans="1:27" x14ac:dyDescent="0.3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row>
    <row r="756" spans="1:27" x14ac:dyDescent="0.3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row>
    <row r="757" spans="1:27" x14ac:dyDescent="0.3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row>
    <row r="758" spans="1:27" x14ac:dyDescent="0.3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row>
    <row r="759" spans="1:27" x14ac:dyDescent="0.3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row>
    <row r="760" spans="1:27" x14ac:dyDescent="0.3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row>
    <row r="761" spans="1:27" x14ac:dyDescent="0.3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row>
    <row r="762" spans="1:27" x14ac:dyDescent="0.3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row>
    <row r="763" spans="1:27" x14ac:dyDescent="0.3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row>
    <row r="764" spans="1:27" x14ac:dyDescent="0.3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row>
    <row r="765" spans="1:27" x14ac:dyDescent="0.3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row>
    <row r="766" spans="1:27" x14ac:dyDescent="0.3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row>
    <row r="767" spans="1:27" x14ac:dyDescent="0.3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row>
    <row r="768" spans="1:27" x14ac:dyDescent="0.3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row>
    <row r="769" spans="1:27" x14ac:dyDescent="0.3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row>
    <row r="770" spans="1:27" x14ac:dyDescent="0.3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row>
    <row r="771" spans="1:27" x14ac:dyDescent="0.3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row>
    <row r="772" spans="1:27" x14ac:dyDescent="0.3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row>
    <row r="773" spans="1:27" x14ac:dyDescent="0.3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row>
    <row r="774" spans="1:27" x14ac:dyDescent="0.3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row>
    <row r="775" spans="1:27" x14ac:dyDescent="0.3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row>
    <row r="776" spans="1:27" x14ac:dyDescent="0.3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row>
    <row r="777" spans="1:27" x14ac:dyDescent="0.3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row>
    <row r="778" spans="1:27" x14ac:dyDescent="0.3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row>
    <row r="779" spans="1:27" x14ac:dyDescent="0.3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row>
    <row r="780" spans="1:27" x14ac:dyDescent="0.3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row>
    <row r="781" spans="1:27" x14ac:dyDescent="0.3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row>
    <row r="782" spans="1:27" x14ac:dyDescent="0.3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row>
    <row r="783" spans="1:27" x14ac:dyDescent="0.3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row>
    <row r="784" spans="1:27" x14ac:dyDescent="0.3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row>
    <row r="785" spans="1:27" x14ac:dyDescent="0.3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row>
    <row r="786" spans="1:27" x14ac:dyDescent="0.3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row>
    <row r="787" spans="1:27" x14ac:dyDescent="0.3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row>
    <row r="788" spans="1:27" x14ac:dyDescent="0.3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row>
    <row r="789" spans="1:27" x14ac:dyDescent="0.3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row>
    <row r="790" spans="1:27" x14ac:dyDescent="0.3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row>
    <row r="791" spans="1:27" x14ac:dyDescent="0.3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row>
    <row r="792" spans="1:27" x14ac:dyDescent="0.3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row>
    <row r="793" spans="1:27" x14ac:dyDescent="0.3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row>
    <row r="794" spans="1:27" x14ac:dyDescent="0.3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row>
    <row r="795" spans="1:27" x14ac:dyDescent="0.3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row>
    <row r="796" spans="1:27" x14ac:dyDescent="0.3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row>
    <row r="797" spans="1:27" x14ac:dyDescent="0.3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row>
    <row r="798" spans="1:27" x14ac:dyDescent="0.3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row>
    <row r="799" spans="1:27" x14ac:dyDescent="0.3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row>
    <row r="800" spans="1:27" x14ac:dyDescent="0.3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row>
    <row r="801" spans="1:27" x14ac:dyDescent="0.3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row>
    <row r="802" spans="1:27" x14ac:dyDescent="0.3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row>
    <row r="803" spans="1:27" x14ac:dyDescent="0.3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row>
    <row r="804" spans="1:27" x14ac:dyDescent="0.3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row>
    <row r="805" spans="1:27" x14ac:dyDescent="0.3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row>
    <row r="806" spans="1:27" x14ac:dyDescent="0.3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row>
    <row r="807" spans="1:27" x14ac:dyDescent="0.3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row>
    <row r="808" spans="1:27" x14ac:dyDescent="0.3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row>
    <row r="809" spans="1:27" x14ac:dyDescent="0.3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row>
    <row r="810" spans="1:27" x14ac:dyDescent="0.3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row>
    <row r="811" spans="1:27" x14ac:dyDescent="0.3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row>
    <row r="812" spans="1:27" x14ac:dyDescent="0.3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row>
    <row r="813" spans="1:27" x14ac:dyDescent="0.3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row>
    <row r="814" spans="1:27" x14ac:dyDescent="0.3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row>
    <row r="815" spans="1:27" x14ac:dyDescent="0.3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row>
    <row r="816" spans="1:27" x14ac:dyDescent="0.3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row>
    <row r="817" spans="1:27" x14ac:dyDescent="0.3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row>
    <row r="818" spans="1:27" x14ac:dyDescent="0.3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row>
    <row r="819" spans="1:27" x14ac:dyDescent="0.3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row>
    <row r="820" spans="1:27" x14ac:dyDescent="0.3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row>
    <row r="821" spans="1:27" x14ac:dyDescent="0.3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row>
    <row r="822" spans="1:27" x14ac:dyDescent="0.3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row>
    <row r="823" spans="1:27" x14ac:dyDescent="0.3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row>
    <row r="824" spans="1:27" x14ac:dyDescent="0.3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row>
    <row r="825" spans="1:27" x14ac:dyDescent="0.3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row>
    <row r="826" spans="1:27" x14ac:dyDescent="0.3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row>
    <row r="827" spans="1:27" x14ac:dyDescent="0.3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row>
    <row r="828" spans="1:27" x14ac:dyDescent="0.3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row>
    <row r="829" spans="1:27" x14ac:dyDescent="0.3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row>
    <row r="830" spans="1:27" x14ac:dyDescent="0.3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row>
    <row r="831" spans="1:27" x14ac:dyDescent="0.3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row>
    <row r="832" spans="1:27" x14ac:dyDescent="0.3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row>
    <row r="833" spans="1:27" x14ac:dyDescent="0.3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row>
    <row r="834" spans="1:27" x14ac:dyDescent="0.3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row>
    <row r="835" spans="1:27" x14ac:dyDescent="0.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row>
    <row r="836" spans="1:27" x14ac:dyDescent="0.3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row>
    <row r="837" spans="1:27" x14ac:dyDescent="0.3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row>
    <row r="838" spans="1:27" x14ac:dyDescent="0.3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row>
    <row r="839" spans="1:27" x14ac:dyDescent="0.3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row>
    <row r="840" spans="1:27" x14ac:dyDescent="0.3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row>
    <row r="841" spans="1:27" x14ac:dyDescent="0.3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row>
    <row r="842" spans="1:27" x14ac:dyDescent="0.3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row>
    <row r="843" spans="1:27" x14ac:dyDescent="0.3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row>
    <row r="844" spans="1:27" x14ac:dyDescent="0.3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row>
    <row r="845" spans="1:27" x14ac:dyDescent="0.3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row>
    <row r="846" spans="1:27" x14ac:dyDescent="0.3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row>
    <row r="847" spans="1:27" x14ac:dyDescent="0.3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row>
    <row r="848" spans="1:27" x14ac:dyDescent="0.3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row>
    <row r="849" spans="1:27" x14ac:dyDescent="0.3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row>
    <row r="850" spans="1:27" x14ac:dyDescent="0.3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row>
    <row r="851" spans="1:27" x14ac:dyDescent="0.3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row>
    <row r="852" spans="1:27" x14ac:dyDescent="0.3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row>
    <row r="853" spans="1:27" x14ac:dyDescent="0.3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row>
    <row r="854" spans="1:27" x14ac:dyDescent="0.3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row>
    <row r="855" spans="1:27" x14ac:dyDescent="0.3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row>
    <row r="856" spans="1:27" x14ac:dyDescent="0.3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row>
    <row r="857" spans="1:27" x14ac:dyDescent="0.3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row>
    <row r="858" spans="1:27" x14ac:dyDescent="0.3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row>
    <row r="859" spans="1:27" x14ac:dyDescent="0.3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row>
    <row r="860" spans="1:27" x14ac:dyDescent="0.3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row>
    <row r="861" spans="1:27" x14ac:dyDescent="0.3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row>
    <row r="862" spans="1:27" x14ac:dyDescent="0.3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row>
    <row r="863" spans="1:27" x14ac:dyDescent="0.3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row>
    <row r="864" spans="1:27" x14ac:dyDescent="0.3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row>
    <row r="865" spans="1:27" x14ac:dyDescent="0.3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row>
    <row r="866" spans="1:27" x14ac:dyDescent="0.3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row>
    <row r="867" spans="1:27" x14ac:dyDescent="0.3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row>
    <row r="868" spans="1:27" x14ac:dyDescent="0.3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row>
    <row r="869" spans="1:27" x14ac:dyDescent="0.3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row>
    <row r="870" spans="1:27" x14ac:dyDescent="0.3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row>
    <row r="871" spans="1:27" x14ac:dyDescent="0.3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row>
    <row r="872" spans="1:27" x14ac:dyDescent="0.3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row>
    <row r="873" spans="1:27" x14ac:dyDescent="0.3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row>
    <row r="874" spans="1:27" x14ac:dyDescent="0.3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row>
    <row r="875" spans="1:27" x14ac:dyDescent="0.3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row>
    <row r="876" spans="1:27" x14ac:dyDescent="0.3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row>
    <row r="877" spans="1:27" x14ac:dyDescent="0.3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row>
    <row r="878" spans="1:27" x14ac:dyDescent="0.3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row>
    <row r="879" spans="1:27" x14ac:dyDescent="0.3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row>
    <row r="880" spans="1:27" x14ac:dyDescent="0.3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row>
    <row r="881" spans="1:27" x14ac:dyDescent="0.3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row>
    <row r="882" spans="1:27" x14ac:dyDescent="0.3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row>
    <row r="883" spans="1:27" x14ac:dyDescent="0.3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row>
    <row r="884" spans="1:27" x14ac:dyDescent="0.3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row>
    <row r="885" spans="1:27" x14ac:dyDescent="0.3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row>
    <row r="886" spans="1:27" x14ac:dyDescent="0.3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row>
    <row r="887" spans="1:27" x14ac:dyDescent="0.3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row>
    <row r="888" spans="1:27" x14ac:dyDescent="0.3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row>
    <row r="889" spans="1:27" x14ac:dyDescent="0.3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row>
    <row r="890" spans="1:27" x14ac:dyDescent="0.3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row>
    <row r="891" spans="1:27" x14ac:dyDescent="0.3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row>
    <row r="892" spans="1:27" x14ac:dyDescent="0.3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row>
    <row r="893" spans="1:27" x14ac:dyDescent="0.3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row>
    <row r="894" spans="1:27" x14ac:dyDescent="0.3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row>
    <row r="895" spans="1:27" x14ac:dyDescent="0.3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row>
    <row r="896" spans="1:27" x14ac:dyDescent="0.3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row>
    <row r="897" spans="1:27" x14ac:dyDescent="0.3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row>
    <row r="898" spans="1:27" x14ac:dyDescent="0.3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row>
    <row r="899" spans="1:27" x14ac:dyDescent="0.3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row>
    <row r="900" spans="1:27" x14ac:dyDescent="0.3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row>
    <row r="901" spans="1:27" x14ac:dyDescent="0.3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row>
    <row r="902" spans="1:27" x14ac:dyDescent="0.3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row>
    <row r="903" spans="1:27" x14ac:dyDescent="0.3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row>
    <row r="904" spans="1:27" x14ac:dyDescent="0.3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row>
    <row r="905" spans="1:27" x14ac:dyDescent="0.3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row>
    <row r="906" spans="1:27" x14ac:dyDescent="0.3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row>
    <row r="907" spans="1:27" x14ac:dyDescent="0.3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row>
    <row r="908" spans="1:27" x14ac:dyDescent="0.3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row>
    <row r="909" spans="1:27" x14ac:dyDescent="0.3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row>
    <row r="910" spans="1:27" x14ac:dyDescent="0.3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row>
    <row r="911" spans="1:27" x14ac:dyDescent="0.3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row>
    <row r="912" spans="1:27" x14ac:dyDescent="0.3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row>
    <row r="913" spans="1:27" x14ac:dyDescent="0.3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row>
    <row r="914" spans="1:27" x14ac:dyDescent="0.3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row>
    <row r="915" spans="1:27" x14ac:dyDescent="0.3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row>
    <row r="916" spans="1:27" x14ac:dyDescent="0.3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row>
    <row r="917" spans="1:27" x14ac:dyDescent="0.3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row>
    <row r="918" spans="1:27" x14ac:dyDescent="0.3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row>
    <row r="919" spans="1:27" x14ac:dyDescent="0.3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row>
    <row r="920" spans="1:27" x14ac:dyDescent="0.3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row>
    <row r="921" spans="1:27" x14ac:dyDescent="0.3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row>
    <row r="922" spans="1:27" x14ac:dyDescent="0.3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row>
    <row r="923" spans="1:27" x14ac:dyDescent="0.3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row>
    <row r="924" spans="1:27" x14ac:dyDescent="0.3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row>
    <row r="925" spans="1:27" x14ac:dyDescent="0.3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row>
    <row r="926" spans="1:27" x14ac:dyDescent="0.3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row>
    <row r="927" spans="1:27" x14ac:dyDescent="0.3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row>
    <row r="928" spans="1:27" x14ac:dyDescent="0.3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row>
    <row r="929" spans="1:27" x14ac:dyDescent="0.3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row>
    <row r="930" spans="1:27" x14ac:dyDescent="0.3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row>
    <row r="931" spans="1:27" x14ac:dyDescent="0.3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row>
    <row r="932" spans="1:27" x14ac:dyDescent="0.3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row>
    <row r="933" spans="1:27" x14ac:dyDescent="0.3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row>
    <row r="934" spans="1:27" x14ac:dyDescent="0.3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row>
    <row r="935" spans="1:27" x14ac:dyDescent="0.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row>
    <row r="936" spans="1:27" x14ac:dyDescent="0.3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row>
    <row r="937" spans="1:27" x14ac:dyDescent="0.3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row>
    <row r="938" spans="1:27" x14ac:dyDescent="0.3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row>
    <row r="939" spans="1:27" x14ac:dyDescent="0.3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row>
    <row r="940" spans="1:27" x14ac:dyDescent="0.3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row>
    <row r="941" spans="1:27" x14ac:dyDescent="0.3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row>
    <row r="942" spans="1:27" x14ac:dyDescent="0.3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row>
    <row r="943" spans="1:27" x14ac:dyDescent="0.3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row>
    <row r="944" spans="1:27" x14ac:dyDescent="0.3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row>
    <row r="945" spans="1:27" x14ac:dyDescent="0.3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row>
    <row r="946" spans="1:27" x14ac:dyDescent="0.3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row>
    <row r="947" spans="1:27" x14ac:dyDescent="0.3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row>
    <row r="948" spans="1:27" x14ac:dyDescent="0.3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row>
    <row r="949" spans="1:27" x14ac:dyDescent="0.3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row>
    <row r="950" spans="1:27" x14ac:dyDescent="0.3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row>
    <row r="951" spans="1:27" x14ac:dyDescent="0.3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row>
    <row r="952" spans="1:27" x14ac:dyDescent="0.3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row>
    <row r="953" spans="1:27" x14ac:dyDescent="0.3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row>
    <row r="954" spans="1:27" x14ac:dyDescent="0.3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row>
    <row r="955" spans="1:27" x14ac:dyDescent="0.3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row>
    <row r="956" spans="1:27" x14ac:dyDescent="0.3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row>
    <row r="957" spans="1:27" x14ac:dyDescent="0.3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row>
    <row r="958" spans="1:27" x14ac:dyDescent="0.3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row>
    <row r="959" spans="1:27" x14ac:dyDescent="0.3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row>
    <row r="960" spans="1:27" x14ac:dyDescent="0.3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row>
    <row r="961" spans="1:27" x14ac:dyDescent="0.3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row>
    <row r="962" spans="1:27" x14ac:dyDescent="0.3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row>
    <row r="963" spans="1:27" x14ac:dyDescent="0.3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row>
    <row r="964" spans="1:27" x14ac:dyDescent="0.3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row>
    <row r="965" spans="1:27" x14ac:dyDescent="0.3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row>
    <row r="966" spans="1:27" x14ac:dyDescent="0.3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row>
    <row r="967" spans="1:27" x14ac:dyDescent="0.3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row>
    <row r="968" spans="1:27" x14ac:dyDescent="0.3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row>
    <row r="969" spans="1:27" x14ac:dyDescent="0.3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row>
    <row r="970" spans="1:27" x14ac:dyDescent="0.3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row>
    <row r="971" spans="1:27" x14ac:dyDescent="0.3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row>
    <row r="972" spans="1:27" x14ac:dyDescent="0.3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row>
    <row r="973" spans="1:27" x14ac:dyDescent="0.3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row>
    <row r="974" spans="1:27" x14ac:dyDescent="0.3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row>
    <row r="975" spans="1:27" x14ac:dyDescent="0.3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row>
    <row r="976" spans="1:27" x14ac:dyDescent="0.3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row>
    <row r="977" spans="1:27" x14ac:dyDescent="0.3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row>
    <row r="978" spans="1:27" x14ac:dyDescent="0.3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row>
    <row r="979" spans="1:27" x14ac:dyDescent="0.3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row>
    <row r="980" spans="1:27" x14ac:dyDescent="0.3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row>
    <row r="981" spans="1:27" x14ac:dyDescent="0.3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row>
    <row r="982" spans="1:27" x14ac:dyDescent="0.3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row>
    <row r="983" spans="1:27" x14ac:dyDescent="0.3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row>
    <row r="984" spans="1:27" x14ac:dyDescent="0.3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row>
  </sheetData>
  <sheetProtection algorithmName="SHA-512" hashValue="enDfnjCJ+9qmGE64TrPUXV8S+PIatIfB00jOBFu+LoxSGcdsaYVox/jamzBodC1vDCOnwnkyXOxgNNiO8/XUJw==" saltValue="NkzKZl56dYM+A5XzYX6CNQ==" spinCount="100000" sheet="1" objects="1" scenarios="1"/>
  <mergeCells count="6">
    <mergeCell ref="A9:N10"/>
    <mergeCell ref="A33:N35"/>
    <mergeCell ref="A11:N11"/>
    <mergeCell ref="A20:N24"/>
    <mergeCell ref="A26:N27"/>
    <mergeCell ref="A14:N18"/>
  </mergeCells>
  <pageMargins left="0.7" right="0.7" top="0.75" bottom="0.75" header="0.3" footer="0.3"/>
  <pageSetup scale="9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8"/>
  <sheetViews>
    <sheetView showGridLines="0" zoomScale="80" zoomScaleNormal="80" zoomScaleSheetLayoutView="80" workbookViewId="0">
      <selection activeCell="B10" sqref="B10"/>
    </sheetView>
  </sheetViews>
  <sheetFormatPr defaultColWidth="8.75" defaultRowHeight="15.5" x14ac:dyDescent="0.35"/>
  <cols>
    <col min="1" max="1" width="4.08203125" customWidth="1"/>
    <col min="2" max="2" width="40.58203125" customWidth="1"/>
    <col min="3" max="3" width="11.5" customWidth="1"/>
    <col min="4" max="4" width="7.58203125" customWidth="1"/>
    <col min="5" max="5" width="9.58203125" customWidth="1"/>
    <col min="6" max="6" width="7.75" customWidth="1"/>
    <col min="7" max="8" width="5.08203125" customWidth="1"/>
    <col min="9" max="9" width="5.33203125" customWidth="1"/>
    <col min="10" max="10" width="8.33203125" customWidth="1"/>
    <col min="11" max="11" width="7.25" customWidth="1"/>
    <col min="12" max="12" width="10.25" customWidth="1"/>
    <col min="13" max="13" width="3.08203125" customWidth="1"/>
    <col min="14" max="14" width="5" customWidth="1"/>
    <col min="15" max="15" width="14" customWidth="1"/>
    <col min="16" max="16" width="4" customWidth="1"/>
    <col min="17" max="17" width="10.5" customWidth="1"/>
    <col min="19" max="19" width="8.75" customWidth="1"/>
  </cols>
  <sheetData>
    <row r="1" spans="1:18" x14ac:dyDescent="0.35">
      <c r="B1" s="21" t="s">
        <v>47</v>
      </c>
      <c r="C1" s="21"/>
    </row>
    <row r="2" spans="1:18" ht="16" thickBot="1" x14ac:dyDescent="0.4">
      <c r="A2" s="1"/>
    </row>
    <row r="3" spans="1:18" ht="16" thickBot="1" x14ac:dyDescent="0.4">
      <c r="A3" s="1"/>
      <c r="B3" s="8" t="s">
        <v>40</v>
      </c>
      <c r="C3" s="28"/>
      <c r="D3" s="29"/>
      <c r="E3" s="30"/>
      <c r="F3" s="22"/>
    </row>
    <row r="4" spans="1:18" ht="16" thickBot="1" x14ac:dyDescent="0.4">
      <c r="A4" s="1"/>
      <c r="B4" s="8" t="s">
        <v>85</v>
      </c>
      <c r="C4" s="28"/>
      <c r="D4" s="29"/>
      <c r="E4" s="30" t="s">
        <v>92</v>
      </c>
      <c r="F4" s="22"/>
    </row>
    <row r="5" spans="1:18" ht="16" thickBot="1" x14ac:dyDescent="0.4">
      <c r="A5" s="1"/>
      <c r="B5" s="8" t="s">
        <v>41</v>
      </c>
      <c r="C5" s="28"/>
      <c r="D5" s="29"/>
      <c r="E5" s="31" t="s">
        <v>92</v>
      </c>
      <c r="F5" s="22"/>
    </row>
    <row r="6" spans="1:18" ht="16" thickBot="1" x14ac:dyDescent="0.4">
      <c r="E6" s="22"/>
      <c r="P6" s="7"/>
    </row>
    <row r="7" spans="1:18" s="18" customFormat="1" ht="62.15" customHeight="1" x14ac:dyDescent="0.35">
      <c r="A7" s="17"/>
      <c r="B7" s="79" t="s">
        <v>34</v>
      </c>
      <c r="C7" s="59" t="s">
        <v>4</v>
      </c>
      <c r="D7" s="59" t="s">
        <v>2</v>
      </c>
      <c r="E7" s="59" t="s">
        <v>5</v>
      </c>
      <c r="F7" s="59" t="s">
        <v>10</v>
      </c>
      <c r="G7" s="59" t="s">
        <v>2</v>
      </c>
      <c r="H7" s="59" t="s">
        <v>6</v>
      </c>
      <c r="I7" s="59" t="s">
        <v>7</v>
      </c>
      <c r="J7" s="59" t="s">
        <v>11</v>
      </c>
      <c r="K7" s="59" t="s">
        <v>45</v>
      </c>
      <c r="L7" s="60" t="s">
        <v>46</v>
      </c>
      <c r="M7" s="32"/>
      <c r="N7" s="108" t="s">
        <v>42</v>
      </c>
      <c r="O7" s="109"/>
      <c r="P7" s="106" t="s">
        <v>14</v>
      </c>
      <c r="Q7" s="107"/>
    </row>
    <row r="8" spans="1:18" x14ac:dyDescent="0.35">
      <c r="B8" s="80" t="s">
        <v>8</v>
      </c>
      <c r="C8" s="4"/>
      <c r="D8" s="4"/>
      <c r="E8" s="4"/>
      <c r="F8" s="4"/>
      <c r="G8" s="10"/>
      <c r="H8" s="10"/>
      <c r="I8" s="10"/>
      <c r="J8" s="10"/>
      <c r="K8" s="10"/>
      <c r="L8" s="11"/>
      <c r="M8" s="33"/>
      <c r="N8" s="85"/>
      <c r="O8" s="4"/>
      <c r="P8" s="89"/>
      <c r="Q8" s="86"/>
    </row>
    <row r="9" spans="1:18" ht="18" customHeight="1" x14ac:dyDescent="0.35">
      <c r="A9" s="3"/>
      <c r="B9" s="152" t="s">
        <v>88</v>
      </c>
      <c r="C9" s="44">
        <v>0.02</v>
      </c>
      <c r="D9" s="42" t="s">
        <v>0</v>
      </c>
      <c r="E9" s="42" t="s">
        <v>12</v>
      </c>
      <c r="F9" s="55">
        <v>50</v>
      </c>
      <c r="G9" s="55" t="s">
        <v>0</v>
      </c>
      <c r="H9" s="57">
        <v>1</v>
      </c>
      <c r="I9" s="57">
        <v>1</v>
      </c>
      <c r="J9" s="57">
        <v>1</v>
      </c>
      <c r="K9" s="57">
        <f t="shared" ref="K9" si="0">J9*H9*I9</f>
        <v>1</v>
      </c>
      <c r="L9" s="97">
        <f>SUM(($D$3*K9)+($D$3*$D$4/100)+($D$3*$D$5/100))</f>
        <v>0</v>
      </c>
      <c r="M9" s="47"/>
      <c r="N9" s="48">
        <v>50</v>
      </c>
      <c r="O9" s="42" t="s">
        <v>19</v>
      </c>
      <c r="P9" s="90">
        <f>ROUNDUP(SUM(L9*F9/N9*1.05),0)</f>
        <v>0</v>
      </c>
      <c r="Q9" s="87" t="s">
        <v>15</v>
      </c>
      <c r="R9" s="7"/>
    </row>
    <row r="10" spans="1:18" ht="18" customHeight="1" x14ac:dyDescent="0.35">
      <c r="B10" s="152" t="s">
        <v>87</v>
      </c>
      <c r="C10" s="49">
        <v>10</v>
      </c>
      <c r="D10" s="42" t="s">
        <v>1</v>
      </c>
      <c r="E10" s="42" t="s">
        <v>12</v>
      </c>
      <c r="F10" s="55">
        <v>10</v>
      </c>
      <c r="G10" s="55" t="s">
        <v>1</v>
      </c>
      <c r="H10" s="57">
        <v>1</v>
      </c>
      <c r="I10" s="57">
        <v>1</v>
      </c>
      <c r="J10" s="57">
        <v>1</v>
      </c>
      <c r="K10" s="57">
        <f t="shared" ref="K10:K17" si="1">J10*H10*I10</f>
        <v>1</v>
      </c>
      <c r="L10" s="46">
        <f>SUM($D$3*K10)</f>
        <v>0</v>
      </c>
      <c r="M10" s="47"/>
      <c r="N10" s="48">
        <v>10</v>
      </c>
      <c r="O10" s="42" t="s">
        <v>20</v>
      </c>
      <c r="P10" s="91">
        <f>ROUNDUP(SUM(L10*F10/N10*1.05),0)</f>
        <v>0</v>
      </c>
      <c r="Q10" s="87" t="s">
        <v>15</v>
      </c>
    </row>
    <row r="11" spans="1:18" ht="18" customHeight="1" x14ac:dyDescent="0.35">
      <c r="B11" s="152" t="s">
        <v>3</v>
      </c>
      <c r="C11" s="45" t="s">
        <v>13</v>
      </c>
      <c r="D11" s="42" t="s">
        <v>1</v>
      </c>
      <c r="E11" s="42" t="s">
        <v>12</v>
      </c>
      <c r="F11" s="55">
        <v>100</v>
      </c>
      <c r="G11" s="55" t="s">
        <v>1</v>
      </c>
      <c r="H11" s="57">
        <v>1</v>
      </c>
      <c r="I11" s="57">
        <v>1</v>
      </c>
      <c r="J11" s="57">
        <v>1</v>
      </c>
      <c r="K11" s="57">
        <f t="shared" si="1"/>
        <v>1</v>
      </c>
      <c r="L11" s="46">
        <f t="shared" ref="L11" si="2">SUM($D$3*K11)</f>
        <v>0</v>
      </c>
      <c r="M11" s="47"/>
      <c r="N11" s="48">
        <v>100</v>
      </c>
      <c r="O11" s="42" t="s">
        <v>79</v>
      </c>
      <c r="P11" s="91">
        <f t="shared" ref="P11" si="3">ROUNDUP(SUM(L11*F11/N11*1.05),0)</f>
        <v>0</v>
      </c>
      <c r="Q11" s="87" t="s">
        <v>15</v>
      </c>
      <c r="R11" s="7"/>
    </row>
    <row r="12" spans="1:18" s="18" customFormat="1" ht="36" customHeight="1" x14ac:dyDescent="0.35">
      <c r="B12" s="153" t="s">
        <v>105</v>
      </c>
      <c r="C12" s="45" t="s">
        <v>78</v>
      </c>
      <c r="D12" s="42" t="s">
        <v>0</v>
      </c>
      <c r="E12" s="56" t="s">
        <v>12</v>
      </c>
      <c r="F12" s="55">
        <v>1</v>
      </c>
      <c r="G12" s="55" t="s">
        <v>77</v>
      </c>
      <c r="H12" s="57">
        <v>1</v>
      </c>
      <c r="I12" s="57">
        <v>1</v>
      </c>
      <c r="J12" s="57">
        <v>1</v>
      </c>
      <c r="K12" s="57">
        <f t="shared" si="1"/>
        <v>1</v>
      </c>
      <c r="L12" s="46">
        <f t="shared" ref="L12:L17" si="4">SUM($D$3*K12)</f>
        <v>0</v>
      </c>
      <c r="M12" s="47"/>
      <c r="N12" s="48">
        <v>1</v>
      </c>
      <c r="O12" s="42" t="s">
        <v>80</v>
      </c>
      <c r="P12" s="91">
        <f>ROUNDUP(SUM(L12*F12/N12*1.05),0)</f>
        <v>0</v>
      </c>
      <c r="Q12" s="87" t="s">
        <v>15</v>
      </c>
      <c r="R12" s="84"/>
    </row>
    <row r="13" spans="1:18" ht="18" customHeight="1" x14ac:dyDescent="0.35">
      <c r="B13" s="154" t="s">
        <v>89</v>
      </c>
      <c r="C13" s="45" t="s">
        <v>81</v>
      </c>
      <c r="D13" s="42" t="s">
        <v>0</v>
      </c>
      <c r="E13" s="56" t="s">
        <v>12</v>
      </c>
      <c r="F13" s="55">
        <v>160</v>
      </c>
      <c r="G13" s="55" t="s">
        <v>1</v>
      </c>
      <c r="H13" s="57">
        <v>1</v>
      </c>
      <c r="I13" s="57">
        <v>1</v>
      </c>
      <c r="J13" s="57">
        <v>1</v>
      </c>
      <c r="K13" s="57">
        <f t="shared" si="1"/>
        <v>1</v>
      </c>
      <c r="L13" s="46">
        <f t="shared" si="4"/>
        <v>0</v>
      </c>
      <c r="M13" s="47"/>
      <c r="N13" s="48">
        <v>80</v>
      </c>
      <c r="O13" s="42" t="s">
        <v>79</v>
      </c>
      <c r="P13" s="91">
        <f>ROUNDUP(SUM(L13*F13/N13*1.05),0)</f>
        <v>0</v>
      </c>
      <c r="Q13" s="87" t="s">
        <v>15</v>
      </c>
      <c r="R13" s="7"/>
    </row>
    <row r="14" spans="1:18" ht="18" customHeight="1" x14ac:dyDescent="0.35">
      <c r="B14" s="154" t="s">
        <v>90</v>
      </c>
      <c r="C14" s="45">
        <v>50</v>
      </c>
      <c r="D14" s="42" t="s">
        <v>1</v>
      </c>
      <c r="E14" s="42" t="s">
        <v>9</v>
      </c>
      <c r="F14" s="55">
        <v>50</v>
      </c>
      <c r="G14" s="55" t="s">
        <v>1</v>
      </c>
      <c r="H14" s="57">
        <v>3</v>
      </c>
      <c r="I14" s="57">
        <v>1</v>
      </c>
      <c r="J14" s="57">
        <v>5</v>
      </c>
      <c r="K14" s="58">
        <f t="shared" ref="K14:K15" si="5">J14*H14*I14</f>
        <v>15</v>
      </c>
      <c r="L14" s="46">
        <f t="shared" si="4"/>
        <v>0</v>
      </c>
      <c r="M14" s="47"/>
      <c r="N14" s="48">
        <v>100</v>
      </c>
      <c r="O14" s="42" t="s">
        <v>82</v>
      </c>
      <c r="P14" s="90">
        <f>ROUNDUP((SUM(L14/N14)*1.05),0)</f>
        <v>0</v>
      </c>
      <c r="Q14" s="87" t="s">
        <v>43</v>
      </c>
      <c r="R14" s="7"/>
    </row>
    <row r="15" spans="1:18" ht="18" customHeight="1" x14ac:dyDescent="0.35">
      <c r="B15" s="152" t="s">
        <v>23</v>
      </c>
      <c r="C15" s="45">
        <v>500</v>
      </c>
      <c r="D15" s="42" t="s">
        <v>0</v>
      </c>
      <c r="E15" s="42" t="s">
        <v>25</v>
      </c>
      <c r="F15" s="55">
        <v>1000</v>
      </c>
      <c r="G15" s="55" t="s">
        <v>0</v>
      </c>
      <c r="H15" s="57">
        <v>1</v>
      </c>
      <c r="I15" s="57">
        <v>2</v>
      </c>
      <c r="J15" s="57">
        <v>1</v>
      </c>
      <c r="K15" s="57">
        <f t="shared" si="5"/>
        <v>2</v>
      </c>
      <c r="L15" s="46">
        <f t="shared" si="4"/>
        <v>0</v>
      </c>
      <c r="M15" s="47"/>
      <c r="N15" s="48">
        <v>1</v>
      </c>
      <c r="O15" s="42" t="s">
        <v>28</v>
      </c>
      <c r="P15" s="90">
        <f>ROUNDUP((SUM(L15/N15)*1.05),0)</f>
        <v>0</v>
      </c>
      <c r="Q15" s="87" t="s">
        <v>26</v>
      </c>
      <c r="R15" s="7"/>
    </row>
    <row r="16" spans="1:18" ht="18" customHeight="1" x14ac:dyDescent="0.35">
      <c r="B16" s="152" t="s">
        <v>24</v>
      </c>
      <c r="C16" s="45">
        <v>500</v>
      </c>
      <c r="D16" s="42" t="s">
        <v>0</v>
      </c>
      <c r="E16" s="42" t="s">
        <v>25</v>
      </c>
      <c r="F16" s="55">
        <v>1000</v>
      </c>
      <c r="G16" s="55" t="s">
        <v>0</v>
      </c>
      <c r="H16" s="57">
        <v>1</v>
      </c>
      <c r="I16" s="57">
        <v>2</v>
      </c>
      <c r="J16" s="57">
        <v>1</v>
      </c>
      <c r="K16" s="58">
        <f t="shared" si="1"/>
        <v>2</v>
      </c>
      <c r="L16" s="46">
        <f>SUM($D$3*K16)</f>
        <v>0</v>
      </c>
      <c r="M16" s="47"/>
      <c r="N16" s="48">
        <v>1</v>
      </c>
      <c r="O16" s="42" t="s">
        <v>28</v>
      </c>
      <c r="P16" s="90">
        <f t="shared" ref="P16" si="6">ROUNDUP((SUM(L16/N16)*1.05),0)</f>
        <v>0</v>
      </c>
      <c r="Q16" s="87" t="s">
        <v>26</v>
      </c>
      <c r="R16" s="7"/>
    </row>
    <row r="17" spans="2:18" ht="18" customHeight="1" thickBot="1" x14ac:dyDescent="0.4">
      <c r="B17" s="155" t="s">
        <v>71</v>
      </c>
      <c r="C17" s="81">
        <v>0.1</v>
      </c>
      <c r="D17" s="43" t="s">
        <v>0</v>
      </c>
      <c r="E17" s="43" t="s">
        <v>108</v>
      </c>
      <c r="F17" s="82">
        <v>100</v>
      </c>
      <c r="G17" s="82" t="s">
        <v>0</v>
      </c>
      <c r="H17" s="83">
        <v>1</v>
      </c>
      <c r="I17" s="83">
        <v>1</v>
      </c>
      <c r="J17" s="83">
        <v>1</v>
      </c>
      <c r="K17" s="83">
        <f t="shared" si="1"/>
        <v>1</v>
      </c>
      <c r="L17" s="50">
        <f t="shared" si="4"/>
        <v>0</v>
      </c>
      <c r="M17" s="47"/>
      <c r="N17" s="51">
        <v>100</v>
      </c>
      <c r="O17" s="43" t="s">
        <v>29</v>
      </c>
      <c r="P17" s="92">
        <f t="shared" ref="P17" si="7">ROUNDUP(SUM(L17*F17/N17*1.05),0)</f>
        <v>0</v>
      </c>
      <c r="Q17" s="88" t="s">
        <v>30</v>
      </c>
      <c r="R17" s="7"/>
    </row>
    <row r="18" spans="2:18" x14ac:dyDescent="0.35">
      <c r="B18" s="53" t="s">
        <v>106</v>
      </c>
      <c r="C18" s="2"/>
      <c r="D18" s="2"/>
      <c r="E18" s="2"/>
      <c r="F18" s="2"/>
      <c r="G18" s="2"/>
      <c r="H18" s="2"/>
      <c r="I18" s="2"/>
      <c r="J18" s="2"/>
      <c r="K18" s="2"/>
      <c r="L18" s="2"/>
      <c r="M18" s="2"/>
      <c r="N18" s="2"/>
      <c r="O18" s="2"/>
    </row>
    <row r="19" spans="2:18" x14ac:dyDescent="0.35">
      <c r="B19" s="53" t="s">
        <v>107</v>
      </c>
      <c r="C19" s="2"/>
      <c r="D19" s="2"/>
      <c r="E19" s="2"/>
      <c r="F19" s="2"/>
      <c r="G19" s="2"/>
      <c r="H19" s="2"/>
      <c r="I19" s="2"/>
      <c r="J19" s="2"/>
      <c r="K19" s="2"/>
      <c r="L19" s="2"/>
      <c r="M19" s="2"/>
      <c r="N19" s="2"/>
      <c r="O19" s="2"/>
    </row>
    <row r="20" spans="2:18" x14ac:dyDescent="0.35">
      <c r="B20" s="119" t="s">
        <v>115</v>
      </c>
      <c r="C20" s="119"/>
      <c r="D20" s="119"/>
      <c r="E20" s="119"/>
      <c r="F20" s="119"/>
      <c r="G20" s="119"/>
      <c r="H20" s="119"/>
      <c r="I20" s="119"/>
      <c r="J20" s="119"/>
      <c r="K20" s="119"/>
      <c r="L20" s="119"/>
      <c r="M20" s="119"/>
      <c r="N20" s="119"/>
      <c r="O20" s="119"/>
      <c r="P20" s="119"/>
      <c r="Q20" s="119"/>
    </row>
    <row r="21" spans="2:18" x14ac:dyDescent="0.35">
      <c r="B21" s="119"/>
      <c r="C21" s="119"/>
      <c r="D21" s="119"/>
      <c r="E21" s="119"/>
      <c r="F21" s="119"/>
      <c r="G21" s="119"/>
      <c r="H21" s="119"/>
      <c r="I21" s="119"/>
      <c r="J21" s="119"/>
      <c r="K21" s="119"/>
      <c r="L21" s="119"/>
      <c r="M21" s="119"/>
      <c r="N21" s="119"/>
      <c r="O21" s="119"/>
      <c r="P21" s="119"/>
      <c r="Q21" s="119"/>
    </row>
    <row r="22" spans="2:18" x14ac:dyDescent="0.35">
      <c r="B22" s="54" t="s">
        <v>118</v>
      </c>
      <c r="C22" s="2"/>
      <c r="D22" s="2"/>
      <c r="E22" s="2"/>
      <c r="F22" s="2"/>
      <c r="G22" s="2"/>
      <c r="H22" s="2"/>
      <c r="I22" s="2"/>
      <c r="J22" s="2"/>
      <c r="K22" s="2"/>
      <c r="L22" s="2"/>
      <c r="M22" s="2"/>
      <c r="N22" s="2"/>
      <c r="O22" s="2"/>
    </row>
    <row r="23" spans="2:18" ht="16" thickBot="1" x14ac:dyDescent="0.4">
      <c r="C23" s="2"/>
      <c r="D23" s="2"/>
      <c r="E23" s="2"/>
      <c r="F23" s="2"/>
      <c r="G23" s="2"/>
      <c r="H23" s="2"/>
      <c r="I23" s="2"/>
      <c r="J23" s="2"/>
      <c r="K23" s="2"/>
      <c r="L23" s="2"/>
      <c r="M23" s="2"/>
      <c r="N23" s="2"/>
      <c r="O23" s="2"/>
    </row>
    <row r="24" spans="2:18" ht="60" customHeight="1" thickBot="1" x14ac:dyDescent="0.4">
      <c r="B24" s="69" t="s">
        <v>49</v>
      </c>
      <c r="C24" s="76" t="s">
        <v>16</v>
      </c>
      <c r="D24" s="72" t="s">
        <v>17</v>
      </c>
      <c r="E24" s="12"/>
      <c r="F24" s="2"/>
      <c r="G24" s="2"/>
      <c r="H24" s="2"/>
      <c r="I24" s="2"/>
      <c r="J24" s="2"/>
      <c r="K24" s="2"/>
      <c r="L24" s="2"/>
      <c r="M24" s="2"/>
      <c r="N24" s="2"/>
      <c r="O24" s="2" t="s">
        <v>114</v>
      </c>
      <c r="P24" s="22"/>
    </row>
    <row r="25" spans="2:18" s="3" customFormat="1" x14ac:dyDescent="0.35">
      <c r="B25" s="66" t="s">
        <v>96</v>
      </c>
      <c r="C25" s="67">
        <v>2</v>
      </c>
      <c r="D25" s="73">
        <f>SUM($D$3)*C25</f>
        <v>0</v>
      </c>
      <c r="E25" s="5"/>
    </row>
    <row r="26" spans="2:18" x14ac:dyDescent="0.35">
      <c r="B26" s="70" t="s">
        <v>97</v>
      </c>
      <c r="C26" s="77">
        <v>2</v>
      </c>
      <c r="D26" s="74">
        <f t="shared" ref="D26:D35" si="8">SUM($D$3)*C26</f>
        <v>0</v>
      </c>
      <c r="E26" s="12"/>
      <c r="F26" s="2"/>
      <c r="G26" s="2"/>
      <c r="H26" s="2"/>
      <c r="I26" s="2"/>
      <c r="J26" s="2"/>
      <c r="K26" s="2"/>
      <c r="L26" s="2"/>
      <c r="M26" s="2"/>
      <c r="N26" s="2"/>
      <c r="O26" s="2"/>
    </row>
    <row r="27" spans="2:18" x14ac:dyDescent="0.35">
      <c r="B27" s="70" t="s">
        <v>93</v>
      </c>
      <c r="C27" s="77">
        <v>2</v>
      </c>
      <c r="D27" s="74">
        <f t="shared" si="8"/>
        <v>0</v>
      </c>
      <c r="E27" s="12"/>
    </row>
    <row r="28" spans="2:18" x14ac:dyDescent="0.35">
      <c r="B28" s="70" t="s">
        <v>73</v>
      </c>
      <c r="C28" s="77">
        <v>4</v>
      </c>
      <c r="D28" s="74">
        <f t="shared" si="8"/>
        <v>0</v>
      </c>
      <c r="E28" s="12"/>
    </row>
    <row r="29" spans="2:18" x14ac:dyDescent="0.35">
      <c r="B29" s="70" t="s">
        <v>50</v>
      </c>
      <c r="C29" s="77">
        <v>2</v>
      </c>
      <c r="D29" s="74">
        <f t="shared" si="8"/>
        <v>0</v>
      </c>
      <c r="E29" s="12"/>
    </row>
    <row r="30" spans="2:18" x14ac:dyDescent="0.35">
      <c r="B30" s="70" t="s">
        <v>51</v>
      </c>
      <c r="C30" s="77">
        <v>1</v>
      </c>
      <c r="D30" s="74">
        <f t="shared" si="8"/>
        <v>0</v>
      </c>
      <c r="E30" s="12"/>
    </row>
    <row r="31" spans="2:18" x14ac:dyDescent="0.35">
      <c r="B31" s="70" t="s">
        <v>52</v>
      </c>
      <c r="C31" s="77">
        <v>1</v>
      </c>
      <c r="D31" s="74">
        <f t="shared" si="8"/>
        <v>0</v>
      </c>
      <c r="E31" s="12"/>
    </row>
    <row r="32" spans="2:18" x14ac:dyDescent="0.35">
      <c r="B32" s="70" t="s">
        <v>53</v>
      </c>
      <c r="C32" s="77">
        <v>1</v>
      </c>
      <c r="D32" s="74">
        <f t="shared" si="8"/>
        <v>0</v>
      </c>
      <c r="E32" s="12"/>
    </row>
    <row r="33" spans="2:8" x14ac:dyDescent="0.35">
      <c r="B33" s="70" t="s">
        <v>54</v>
      </c>
      <c r="C33" s="77">
        <v>2</v>
      </c>
      <c r="D33" s="74">
        <f t="shared" si="8"/>
        <v>0</v>
      </c>
      <c r="E33" s="12"/>
    </row>
    <row r="34" spans="2:8" x14ac:dyDescent="0.35">
      <c r="B34" s="70" t="s">
        <v>55</v>
      </c>
      <c r="C34" s="77">
        <v>1</v>
      </c>
      <c r="D34" s="74">
        <f t="shared" si="8"/>
        <v>0</v>
      </c>
      <c r="E34" s="12"/>
    </row>
    <row r="35" spans="2:8" x14ac:dyDescent="0.35">
      <c r="B35" s="70" t="s">
        <v>56</v>
      </c>
      <c r="C35" s="77">
        <v>40</v>
      </c>
      <c r="D35" s="74">
        <f t="shared" si="8"/>
        <v>0</v>
      </c>
      <c r="E35" s="53" t="s">
        <v>86</v>
      </c>
      <c r="F35" s="12"/>
      <c r="G35" s="12"/>
      <c r="H35" s="12"/>
    </row>
    <row r="36" spans="2:8" ht="31" x14ac:dyDescent="0.35">
      <c r="B36" s="70" t="s">
        <v>91</v>
      </c>
      <c r="C36" s="77">
        <v>4</v>
      </c>
      <c r="D36" s="98">
        <f>SUM(($D$3*C36)+($D$3*$D$4/100*C36))</f>
        <v>0</v>
      </c>
      <c r="E36" s="53" t="s">
        <v>86</v>
      </c>
      <c r="F36" s="12"/>
      <c r="G36" s="12"/>
      <c r="H36" s="12"/>
    </row>
    <row r="37" spans="2:8" ht="35.25" customHeight="1" x14ac:dyDescent="0.35">
      <c r="B37" s="94" t="s">
        <v>119</v>
      </c>
      <c r="C37" s="77">
        <v>2</v>
      </c>
      <c r="D37" s="93">
        <f>ROUNDUP((($D$3*$D$5/100)*C37),0)</f>
        <v>0</v>
      </c>
      <c r="E37" s="96" t="s">
        <v>86</v>
      </c>
      <c r="F37" s="12"/>
      <c r="G37" s="12"/>
      <c r="H37" s="12"/>
    </row>
    <row r="38" spans="2:8" ht="30.65" customHeight="1" x14ac:dyDescent="0.35">
      <c r="B38" s="95" t="s">
        <v>121</v>
      </c>
      <c r="C38" s="77">
        <v>2</v>
      </c>
      <c r="D38" s="74">
        <f>ROUNDUP((($D$3*$D$5/100)*C38),0)</f>
        <v>0</v>
      </c>
      <c r="E38" s="53" t="s">
        <v>86</v>
      </c>
      <c r="F38" s="12"/>
      <c r="G38" s="12"/>
      <c r="H38" s="12"/>
    </row>
    <row r="39" spans="2:8" ht="16.5" customHeight="1" x14ac:dyDescent="0.35">
      <c r="B39" s="70" t="s">
        <v>57</v>
      </c>
      <c r="C39" s="77">
        <v>1</v>
      </c>
      <c r="D39" s="74">
        <f>ROUNDUP((($D$3*$D$5/100)*C39),0)</f>
        <v>0</v>
      </c>
      <c r="E39" s="53" t="s">
        <v>86</v>
      </c>
      <c r="F39" s="12"/>
      <c r="G39" s="12"/>
      <c r="H39" s="12"/>
    </row>
    <row r="40" spans="2:8" ht="16.5" customHeight="1" x14ac:dyDescent="0.35">
      <c r="B40" s="70" t="s">
        <v>94</v>
      </c>
      <c r="C40" s="77">
        <v>4</v>
      </c>
      <c r="D40" s="74">
        <f>SUM($D$3)*C40</f>
        <v>0</v>
      </c>
      <c r="E40" s="53" t="s">
        <v>86</v>
      </c>
      <c r="F40" s="12"/>
      <c r="G40" s="12"/>
      <c r="H40" s="12"/>
    </row>
    <row r="41" spans="2:8" s="3" customFormat="1" ht="16.5" customHeight="1" thickBot="1" x14ac:dyDescent="0.4">
      <c r="B41" s="71" t="s">
        <v>58</v>
      </c>
      <c r="C41" s="78">
        <v>0.5</v>
      </c>
      <c r="D41" s="75">
        <f>SUM($D$3)*C41</f>
        <v>0</v>
      </c>
      <c r="E41" s="53" t="s">
        <v>86</v>
      </c>
      <c r="F41" s="27"/>
      <c r="G41" s="27"/>
      <c r="H41" s="27"/>
    </row>
    <row r="42" spans="2:8" s="3" customFormat="1" x14ac:dyDescent="0.35">
      <c r="B42" s="120" t="s">
        <v>112</v>
      </c>
      <c r="C42" s="120"/>
      <c r="D42" s="120"/>
      <c r="E42" s="120"/>
      <c r="F42" s="120"/>
      <c r="G42" s="120"/>
      <c r="H42" s="120"/>
    </row>
    <row r="43" spans="2:8" s="3" customFormat="1" x14ac:dyDescent="0.35">
      <c r="B43" s="120"/>
      <c r="C43" s="120"/>
      <c r="D43" s="120"/>
      <c r="E43" s="120"/>
      <c r="F43" s="120"/>
      <c r="G43" s="120"/>
      <c r="H43" s="120"/>
    </row>
    <row r="44" spans="2:8" s="3" customFormat="1" x14ac:dyDescent="0.35">
      <c r="B44" s="120"/>
      <c r="C44" s="120"/>
      <c r="D44" s="120"/>
      <c r="E44" s="120"/>
      <c r="F44" s="120"/>
      <c r="G44" s="120"/>
      <c r="H44" s="120"/>
    </row>
    <row r="45" spans="2:8" s="3" customFormat="1" x14ac:dyDescent="0.35">
      <c r="B45" s="121" t="s">
        <v>113</v>
      </c>
      <c r="C45" s="121"/>
      <c r="D45" s="121"/>
      <c r="E45" s="121"/>
      <c r="F45" s="121"/>
      <c r="G45" s="121"/>
      <c r="H45" s="121"/>
    </row>
    <row r="46" spans="2:8" s="3" customFormat="1" x14ac:dyDescent="0.35">
      <c r="B46" s="121"/>
      <c r="C46" s="121"/>
      <c r="D46" s="121"/>
      <c r="E46" s="121"/>
      <c r="F46" s="121"/>
      <c r="G46" s="121"/>
      <c r="H46" s="121"/>
    </row>
    <row r="47" spans="2:8" s="3" customFormat="1" ht="16" thickBot="1" x14ac:dyDescent="0.4">
      <c r="B47" s="121"/>
      <c r="C47" s="121"/>
      <c r="D47" s="121"/>
      <c r="E47" s="121"/>
      <c r="F47" s="121"/>
      <c r="G47" s="121"/>
      <c r="H47" s="121"/>
    </row>
    <row r="48" spans="2:8" ht="50.15" customHeight="1" thickBot="1" x14ac:dyDescent="0.4">
      <c r="B48" s="52" t="s">
        <v>83</v>
      </c>
      <c r="C48" s="68" t="s">
        <v>84</v>
      </c>
      <c r="D48" s="41"/>
      <c r="E48" s="41"/>
    </row>
    <row r="49" spans="2:13" s="3" customFormat="1" x14ac:dyDescent="0.35">
      <c r="B49" s="66" t="s">
        <v>99</v>
      </c>
      <c r="C49" s="67">
        <v>2</v>
      </c>
      <c r="D49" s="36"/>
      <c r="E49" s="5"/>
    </row>
    <row r="50" spans="2:13" s="3" customFormat="1" x14ac:dyDescent="0.35">
      <c r="B50" s="61" t="s">
        <v>74</v>
      </c>
      <c r="C50" s="64">
        <v>1</v>
      </c>
      <c r="D50" s="36"/>
      <c r="E50" s="5"/>
    </row>
    <row r="51" spans="2:13" s="3" customFormat="1" x14ac:dyDescent="0.35">
      <c r="B51" s="61" t="s">
        <v>76</v>
      </c>
      <c r="C51" s="64">
        <v>1</v>
      </c>
      <c r="D51" s="36"/>
      <c r="E51" s="5"/>
    </row>
    <row r="52" spans="2:13" s="3" customFormat="1" ht="16" customHeight="1" x14ac:dyDescent="0.35">
      <c r="B52" s="61" t="s">
        <v>95</v>
      </c>
      <c r="C52" s="64">
        <v>4</v>
      </c>
      <c r="D52" s="36"/>
      <c r="E52" s="5"/>
    </row>
    <row r="53" spans="2:13" ht="16" customHeight="1" x14ac:dyDescent="0.35">
      <c r="B53" s="62" t="s">
        <v>31</v>
      </c>
      <c r="C53" s="64">
        <v>1</v>
      </c>
      <c r="D53" s="37"/>
      <c r="E53" s="5"/>
    </row>
    <row r="54" spans="2:13" x14ac:dyDescent="0.35">
      <c r="B54" s="61" t="s">
        <v>59</v>
      </c>
      <c r="C54" s="64">
        <v>1</v>
      </c>
      <c r="D54" s="36"/>
      <c r="E54" s="5"/>
      <c r="K54" s="25"/>
      <c r="L54" s="25"/>
      <c r="M54" s="25"/>
    </row>
    <row r="55" spans="2:13" x14ac:dyDescent="0.35">
      <c r="B55" s="61" t="s">
        <v>60</v>
      </c>
      <c r="C55" s="64">
        <v>2</v>
      </c>
      <c r="D55" s="38"/>
      <c r="E55" s="5"/>
      <c r="K55" s="25"/>
      <c r="L55" s="25"/>
      <c r="M55" s="25"/>
    </row>
    <row r="56" spans="2:13" x14ac:dyDescent="0.35">
      <c r="B56" s="61" t="s">
        <v>61</v>
      </c>
      <c r="C56" s="64">
        <v>2</v>
      </c>
      <c r="D56" s="38"/>
      <c r="E56" s="5"/>
    </row>
    <row r="57" spans="2:13" x14ac:dyDescent="0.35">
      <c r="B57" s="61" t="s">
        <v>62</v>
      </c>
      <c r="C57" s="64">
        <v>4</v>
      </c>
      <c r="D57" s="38"/>
      <c r="E57" s="5"/>
    </row>
    <row r="58" spans="2:13" ht="16" customHeight="1" x14ac:dyDescent="0.35">
      <c r="B58" s="61" t="s">
        <v>63</v>
      </c>
      <c r="C58" s="64">
        <v>1</v>
      </c>
      <c r="D58" s="38"/>
      <c r="E58" s="5"/>
    </row>
    <row r="59" spans="2:13" ht="16" customHeight="1" x14ac:dyDescent="0.35">
      <c r="B59" s="61" t="s">
        <v>32</v>
      </c>
      <c r="C59" s="64">
        <v>1</v>
      </c>
      <c r="D59" s="38"/>
      <c r="E59" s="5"/>
    </row>
    <row r="60" spans="2:13" x14ac:dyDescent="0.35">
      <c r="B60" s="61" t="s">
        <v>64</v>
      </c>
      <c r="C60" s="64">
        <v>2</v>
      </c>
      <c r="D60" s="38"/>
      <c r="E60" s="5"/>
    </row>
    <row r="61" spans="2:13" x14ac:dyDescent="0.35">
      <c r="B61" s="61" t="s">
        <v>65</v>
      </c>
      <c r="C61" s="64">
        <v>2</v>
      </c>
      <c r="D61" s="38"/>
      <c r="E61" s="5"/>
    </row>
    <row r="62" spans="2:13" x14ac:dyDescent="0.35">
      <c r="B62" s="61" t="s">
        <v>33</v>
      </c>
      <c r="C62" s="64">
        <v>2</v>
      </c>
      <c r="D62" s="39"/>
      <c r="E62" s="5"/>
    </row>
    <row r="63" spans="2:13" x14ac:dyDescent="0.35">
      <c r="B63" s="61" t="s">
        <v>66</v>
      </c>
      <c r="C63" s="64">
        <v>1</v>
      </c>
      <c r="D63" s="39"/>
      <c r="E63" s="5"/>
    </row>
    <row r="64" spans="2:13" x14ac:dyDescent="0.35">
      <c r="B64" s="61" t="s">
        <v>67</v>
      </c>
      <c r="C64" s="64">
        <v>1</v>
      </c>
      <c r="D64" s="39"/>
      <c r="E64" s="5"/>
      <c r="J64" s="35"/>
      <c r="K64" s="35"/>
      <c r="L64" s="35"/>
      <c r="M64" s="35"/>
    </row>
    <row r="65" spans="1:13" x14ac:dyDescent="0.35">
      <c r="B65" s="61" t="s">
        <v>68</v>
      </c>
      <c r="C65" s="64">
        <v>1</v>
      </c>
      <c r="D65" s="38"/>
      <c r="E65" s="5"/>
    </row>
    <row r="66" spans="1:13" x14ac:dyDescent="0.35">
      <c r="B66" s="61" t="s">
        <v>69</v>
      </c>
      <c r="C66" s="64">
        <v>2</v>
      </c>
      <c r="D66" s="37"/>
      <c r="E66" s="5"/>
    </row>
    <row r="67" spans="1:13" x14ac:dyDescent="0.35">
      <c r="B67" s="61" t="s">
        <v>70</v>
      </c>
      <c r="C67" s="64">
        <v>1</v>
      </c>
      <c r="D67" s="37"/>
      <c r="E67" s="22"/>
    </row>
    <row r="68" spans="1:13" ht="16" thickBot="1" x14ac:dyDescent="0.4">
      <c r="B68" s="63" t="s">
        <v>75</v>
      </c>
      <c r="C68" s="65">
        <v>1</v>
      </c>
      <c r="D68" s="40"/>
      <c r="E68" s="22"/>
    </row>
    <row r="69" spans="1:13" x14ac:dyDescent="0.35">
      <c r="A69" s="22"/>
      <c r="B69" s="54"/>
    </row>
    <row r="70" spans="1:13" ht="16" thickBot="1" x14ac:dyDescent="0.4">
      <c r="A70" s="22"/>
      <c r="B70" s="5"/>
    </row>
    <row r="71" spans="1:13" ht="16" thickBot="1" x14ac:dyDescent="0.4">
      <c r="B71" s="110" t="s">
        <v>35</v>
      </c>
      <c r="C71" s="111"/>
      <c r="D71" s="111"/>
      <c r="E71" s="111"/>
      <c r="F71" s="111"/>
      <c r="G71" s="111"/>
      <c r="H71" s="112"/>
    </row>
    <row r="72" spans="1:13" x14ac:dyDescent="0.35">
      <c r="B72" s="113" t="s">
        <v>36</v>
      </c>
      <c r="C72" s="114"/>
      <c r="D72" s="114"/>
      <c r="E72" s="114"/>
      <c r="F72" s="114"/>
      <c r="G72" s="114"/>
      <c r="H72" s="115"/>
    </row>
    <row r="73" spans="1:13" x14ac:dyDescent="0.35">
      <c r="B73" s="116" t="s">
        <v>37</v>
      </c>
      <c r="C73" s="117"/>
      <c r="D73" s="117"/>
      <c r="E73" s="117"/>
      <c r="F73" s="117"/>
      <c r="G73" s="117"/>
      <c r="H73" s="118"/>
    </row>
    <row r="74" spans="1:13" ht="16" thickBot="1" x14ac:dyDescent="0.4">
      <c r="B74" s="141" t="s">
        <v>38</v>
      </c>
      <c r="C74" s="142"/>
      <c r="D74" s="142"/>
      <c r="E74" s="142"/>
      <c r="F74" s="142"/>
      <c r="G74" s="142"/>
      <c r="H74" s="143"/>
    </row>
    <row r="75" spans="1:13" ht="16.5" customHeight="1" x14ac:dyDescent="0.35">
      <c r="B75" s="144" t="s">
        <v>98</v>
      </c>
      <c r="C75" s="145"/>
      <c r="D75" s="145"/>
      <c r="E75" s="145"/>
      <c r="F75" s="145"/>
      <c r="G75" s="145"/>
      <c r="H75" s="146"/>
    </row>
    <row r="76" spans="1:13" s="35" customFormat="1" ht="30.75" customHeight="1" x14ac:dyDescent="0.35">
      <c r="B76" s="123" t="s">
        <v>104</v>
      </c>
      <c r="C76" s="124"/>
      <c r="D76" s="124"/>
      <c r="E76" s="124"/>
      <c r="F76" s="124"/>
      <c r="G76" s="124"/>
      <c r="H76" s="125"/>
      <c r="J76"/>
      <c r="K76"/>
      <c r="L76"/>
      <c r="M76"/>
    </row>
    <row r="77" spans="1:13" x14ac:dyDescent="0.35">
      <c r="B77" s="126" t="s">
        <v>109</v>
      </c>
      <c r="C77" s="127"/>
      <c r="D77" s="127"/>
      <c r="E77" s="127"/>
      <c r="F77" s="127"/>
      <c r="G77" s="127"/>
      <c r="H77" s="128"/>
    </row>
    <row r="78" spans="1:13" ht="16" thickBot="1" x14ac:dyDescent="0.4">
      <c r="B78" s="129" t="s">
        <v>110</v>
      </c>
      <c r="C78" s="130"/>
      <c r="D78" s="130"/>
      <c r="E78" s="130"/>
      <c r="F78" s="130"/>
      <c r="G78" s="130"/>
      <c r="H78" s="131"/>
    </row>
    <row r="79" spans="1:13" x14ac:dyDescent="0.35">
      <c r="B79" s="132" t="s">
        <v>39</v>
      </c>
      <c r="C79" s="133"/>
      <c r="D79" s="133"/>
      <c r="E79" s="133"/>
      <c r="F79" s="133"/>
      <c r="G79" s="133"/>
      <c r="H79" s="134"/>
    </row>
    <row r="80" spans="1:13" x14ac:dyDescent="0.35">
      <c r="B80" s="135" t="s">
        <v>111</v>
      </c>
      <c r="C80" s="136"/>
      <c r="D80" s="136"/>
      <c r="E80" s="136"/>
      <c r="F80" s="136"/>
      <c r="G80" s="136"/>
      <c r="H80" s="137"/>
    </row>
    <row r="81" spans="2:8" ht="45" customHeight="1" x14ac:dyDescent="0.35">
      <c r="B81" s="138" t="s">
        <v>101</v>
      </c>
      <c r="C81" s="139"/>
      <c r="D81" s="139"/>
      <c r="E81" s="139"/>
      <c r="F81" s="139"/>
      <c r="G81" s="139"/>
      <c r="H81" s="140"/>
    </row>
    <row r="82" spans="2:8" ht="31" customHeight="1" x14ac:dyDescent="0.35">
      <c r="B82" s="138" t="s">
        <v>102</v>
      </c>
      <c r="C82" s="139"/>
      <c r="D82" s="139"/>
      <c r="E82" s="139"/>
      <c r="F82" s="139"/>
      <c r="G82" s="139"/>
      <c r="H82" s="140"/>
    </row>
    <row r="83" spans="2:8" ht="16" thickBot="1" x14ac:dyDescent="0.4">
      <c r="B83" s="147" t="s">
        <v>72</v>
      </c>
      <c r="C83" s="148"/>
      <c r="D83" s="148"/>
      <c r="E83" s="148"/>
      <c r="F83" s="148"/>
      <c r="G83" s="148"/>
      <c r="H83" s="149"/>
    </row>
    <row r="84" spans="2:8" ht="37.5" customHeight="1" x14ac:dyDescent="0.35">
      <c r="B84" s="150" t="s">
        <v>103</v>
      </c>
      <c r="C84" s="150"/>
      <c r="D84" s="150"/>
      <c r="E84" s="150"/>
      <c r="F84" s="150"/>
      <c r="G84" s="150"/>
      <c r="H84" s="150"/>
    </row>
    <row r="85" spans="2:8" x14ac:dyDescent="0.35">
      <c r="B85" s="151"/>
      <c r="C85" s="151"/>
      <c r="D85" s="151"/>
      <c r="E85" s="151"/>
      <c r="F85" s="151"/>
      <c r="G85" s="151"/>
      <c r="H85" s="151"/>
    </row>
    <row r="86" spans="2:8" x14ac:dyDescent="0.35">
      <c r="B86" s="122"/>
      <c r="C86" s="122"/>
      <c r="D86" s="122"/>
      <c r="E86" s="122"/>
      <c r="F86" s="122"/>
      <c r="G86" s="122"/>
    </row>
    <row r="87" spans="2:8" x14ac:dyDescent="0.35">
      <c r="B87" s="122"/>
      <c r="C87" s="122"/>
      <c r="D87" s="122"/>
      <c r="E87" s="122"/>
      <c r="F87" s="122"/>
      <c r="G87" s="122"/>
    </row>
    <row r="88" spans="2:8" x14ac:dyDescent="0.35">
      <c r="B88" s="122"/>
      <c r="C88" s="122"/>
      <c r="D88" s="122"/>
      <c r="E88" s="122"/>
      <c r="F88" s="122"/>
      <c r="G88" s="122"/>
    </row>
  </sheetData>
  <sheetProtection algorithmName="SHA-512" hashValue="e+xxxJeY74fEVyESPqjU7txUAv43VknktAH35Mn+JCqKf72b6nkT0HIO3CWBbFmtvFwZuA4CkxbtGDTyCErBEQ==" saltValue="5zomiclU5bg3/RhV+44/DQ==" spinCount="100000" sheet="1" objects="1" scenarios="1"/>
  <mergeCells count="21">
    <mergeCell ref="B74:H74"/>
    <mergeCell ref="B75:H75"/>
    <mergeCell ref="B83:H83"/>
    <mergeCell ref="B84:H84"/>
    <mergeCell ref="B85:H85"/>
    <mergeCell ref="B86:G88"/>
    <mergeCell ref="B76:H76"/>
    <mergeCell ref="B77:H77"/>
    <mergeCell ref="B78:H78"/>
    <mergeCell ref="B79:H79"/>
    <mergeCell ref="B80:H80"/>
    <mergeCell ref="B81:H81"/>
    <mergeCell ref="B82:H82"/>
    <mergeCell ref="P7:Q7"/>
    <mergeCell ref="N7:O7"/>
    <mergeCell ref="B71:H71"/>
    <mergeCell ref="B72:H72"/>
    <mergeCell ref="B73:H73"/>
    <mergeCell ref="B20:Q21"/>
    <mergeCell ref="B42:H44"/>
    <mergeCell ref="B45:H47"/>
  </mergeCells>
  <pageMargins left="0.7" right="0.7" top="0.75" bottom="0.75" header="0.3" footer="0.3"/>
  <pageSetup scale="39" orientation="landscape" horizontalDpi="4294967292" verticalDpi="4294967292" r:id="rId1"/>
  <rowBreaks count="1" manualBreakCount="1">
    <brk id="69" max="16383"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5"/>
  <sheetViews>
    <sheetView workbookViewId="0">
      <selection activeCell="F18" sqref="F18"/>
    </sheetView>
  </sheetViews>
  <sheetFormatPr defaultRowHeight="15.5" x14ac:dyDescent="0.35"/>
  <sheetData>
    <row r="1" spans="1:5" x14ac:dyDescent="0.35">
      <c r="A1" s="20"/>
      <c r="B1" s="19"/>
      <c r="C1" s="19"/>
      <c r="D1" s="19"/>
      <c r="E1" s="19"/>
    </row>
    <row r="2" spans="1:5" x14ac:dyDescent="0.35">
      <c r="A2" s="9"/>
      <c r="B2" s="4"/>
      <c r="C2" s="4"/>
      <c r="D2" s="4"/>
      <c r="E2" s="4"/>
    </row>
    <row r="3" spans="1:5" x14ac:dyDescent="0.35">
      <c r="A3" s="5"/>
      <c r="B3" s="6"/>
      <c r="C3" s="6"/>
      <c r="D3" s="6"/>
      <c r="E3" s="6"/>
    </row>
    <row r="4" spans="1:5" x14ac:dyDescent="0.35">
      <c r="A4" s="5"/>
      <c r="B4" s="6"/>
      <c r="C4" s="6"/>
      <c r="D4" s="6"/>
      <c r="E4" s="6"/>
    </row>
    <row r="5" spans="1:5" x14ac:dyDescent="0.35">
      <c r="A5" s="5"/>
      <c r="B5" s="16"/>
      <c r="C5" s="6"/>
      <c r="D5" s="6"/>
      <c r="E5" s="6"/>
    </row>
    <row r="6" spans="1:5" x14ac:dyDescent="0.35">
      <c r="A6" s="5"/>
      <c r="B6" s="23"/>
      <c r="C6" s="6"/>
      <c r="D6" s="6"/>
      <c r="E6" s="6"/>
    </row>
    <row r="7" spans="1:5" x14ac:dyDescent="0.35">
      <c r="A7" s="5"/>
      <c r="B7" s="6"/>
      <c r="C7" s="6"/>
      <c r="D7" s="6"/>
      <c r="E7" s="6"/>
    </row>
    <row r="8" spans="1:5" x14ac:dyDescent="0.35">
      <c r="A8" s="5"/>
      <c r="B8" s="6"/>
      <c r="C8" s="6"/>
      <c r="D8" s="6"/>
      <c r="E8" s="6"/>
    </row>
    <row r="9" spans="1:5" x14ac:dyDescent="0.35">
      <c r="A9" s="5"/>
      <c r="B9" s="6"/>
      <c r="C9" s="6"/>
      <c r="D9" s="6"/>
      <c r="E9" s="6"/>
    </row>
    <row r="10" spans="1:5" x14ac:dyDescent="0.35">
      <c r="A10" s="5"/>
      <c r="B10" s="6"/>
      <c r="C10" s="6"/>
      <c r="D10" s="6"/>
      <c r="E10" s="6"/>
    </row>
    <row r="14" spans="1:5" x14ac:dyDescent="0.35">
      <c r="A14" t="s">
        <v>48</v>
      </c>
    </row>
    <row r="15" spans="1:5" x14ac:dyDescent="0.35">
      <c r="A15" t="s">
        <v>22</v>
      </c>
    </row>
  </sheetData>
  <conditionalFormatting sqref="B6">
    <cfRule type="cellIs" dxfId="1" priority="1" operator="equal">
      <formula>$A$6</formula>
    </cfRule>
    <cfRule type="expression" dxfId="0" priority="2">
      <formula>"IF(A6=""Amoxycillin"")"</formula>
    </cfRule>
  </conditionalFormatting>
  <dataValidations disablePrompts="1" count="1">
    <dataValidation type="list" allowBlank="1" showInputMessage="1" showErrorMessage="1" prompt="You can only select one antibiotic" sqref="A6" xr:uid="{00000000-0002-0000-0200-000000000000}">
      <formula1>Antibioticdrug</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Introduction</vt:lpstr>
      <vt:lpstr>Hydrocele_Hernia Surgery</vt:lpstr>
      <vt:lpstr>Sheet1</vt:lpstr>
      <vt:lpstr>Anti</vt:lpstr>
      <vt:lpstr>Antibiotic</vt:lpstr>
      <vt:lpstr>Antibioticdrug</vt:lpstr>
      <vt:lpstr>AntibioticDrugs</vt:lpstr>
      <vt:lpstr>Antibiotics</vt:lpstr>
      <vt:lpstr>Introduction!Print_Area</vt:lpstr>
    </vt:vector>
  </TitlesOfParts>
  <Company>Emory Eye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Haddad</dc:creator>
  <cp:lastModifiedBy>Stephanie Parker</cp:lastModifiedBy>
  <cp:lastPrinted>2019-05-22T16:14:26Z</cp:lastPrinted>
  <dcterms:created xsi:type="dcterms:W3CDTF">2015-12-18T15:36:20Z</dcterms:created>
  <dcterms:modified xsi:type="dcterms:W3CDTF">2019-05-31T14:45:48Z</dcterms:modified>
</cp:coreProperties>
</file>